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INNOV\INNOV\SEIIPCS\STIA\STIA_2026\"/>
    </mc:Choice>
  </mc:AlternateContent>
  <xr:revisionPtr revIDLastSave="0" documentId="8_{265456FF-FE8E-4B0F-94B1-1BA7B7BD70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gvetés" sheetId="2" r:id="rId1"/>
    <sheet name="Értékkészlet" sheetId="3" state="hidden" r:id="rId2"/>
  </sheets>
  <definedNames>
    <definedName name="Dologi_kiadások">Értékkészlet!$C$1:$C$11</definedName>
    <definedName name="Felhalmozási_kiadások">Értékkészlet!$D$1:$D$5</definedName>
    <definedName name="Kifizetés_jogcíme">Értékkészlet!$B$1:$B$4</definedName>
    <definedName name="_xlnm.Print_Area" localSheetId="0">Ktgvetés!$B$2:$H$58</definedName>
    <definedName name="Státusz">Értékkészlet!$A$1:$A$5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2" l="1"/>
  <c r="H20" i="2" l="1"/>
  <c r="H19" i="2"/>
  <c r="H18" i="2"/>
  <c r="H17" i="2"/>
  <c r="H16" i="2"/>
  <c r="H15" i="2"/>
  <c r="H14" i="2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49" i="2"/>
  <c r="H49" i="2" s="1"/>
  <c r="G48" i="2"/>
  <c r="H48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F50" i="2" l="1"/>
  <c r="G47" i="2"/>
  <c r="H47" i="2" s="1"/>
  <c r="G40" i="2"/>
  <c r="G39" i="2"/>
  <c r="H39" i="2" s="1"/>
  <c r="G25" i="2"/>
  <c r="H25" i="2" s="1"/>
  <c r="G26" i="2"/>
  <c r="H26" i="2" s="1"/>
  <c r="G35" i="2"/>
  <c r="H35" i="2" s="1"/>
  <c r="G36" i="2"/>
  <c r="H36" i="2" s="1"/>
  <c r="G24" i="2"/>
  <c r="H24" i="2" s="1"/>
  <c r="F37" i="2"/>
  <c r="H12" i="2"/>
  <c r="H13" i="2"/>
  <c r="H11" i="2"/>
  <c r="G50" i="2" l="1"/>
  <c r="H21" i="2"/>
  <c r="H22" i="2" s="1"/>
  <c r="H40" i="2"/>
  <c r="H50" i="2" s="1"/>
  <c r="H37" i="2"/>
  <c r="G37" i="2"/>
  <c r="H51" i="2" l="1"/>
</calcChain>
</file>

<file path=xl/sharedStrings.xml><?xml version="1.0" encoding="utf-8"?>
<sst xmlns="http://schemas.openxmlformats.org/spreadsheetml/2006/main" count="84" uniqueCount="69">
  <si>
    <t>Szervezeti egység:</t>
  </si>
  <si>
    <t>KÖLTSÉGTERV</t>
  </si>
  <si>
    <t>KITÖLTÉSI ÚTMUTATÓ:</t>
  </si>
  <si>
    <t>Pályázó neve:</t>
  </si>
  <si>
    <t>Pályamű címe:</t>
  </si>
  <si>
    <r>
      <t xml:space="preserve">Budapest, </t>
    </r>
    <r>
      <rPr>
        <sz val="12"/>
        <color theme="1"/>
        <rFont val="Garamond"/>
        <family val="1"/>
        <charset val="238"/>
      </rPr>
      <t>………………………………...</t>
    </r>
  </si>
  <si>
    <r>
      <rPr>
        <b/>
        <sz val="12"/>
        <rFont val="Symbol"/>
        <family val="1"/>
        <charset val="2"/>
      </rPr>
      <t>Þ</t>
    </r>
    <r>
      <rPr>
        <b/>
        <sz val="10.8"/>
        <rFont val="Garamond"/>
        <family val="1"/>
        <charset val="238"/>
      </rPr>
      <t xml:space="preserve">   </t>
    </r>
    <r>
      <rPr>
        <b/>
        <sz val="12"/>
        <rFont val="Garamond"/>
        <family val="1"/>
        <charset val="238"/>
      </rPr>
      <t>A pénzügyi adatok helyességének, hitelességének és megalapozottságának ellenőrzése és igazolása a pályázó szervezeti egység gazdasági vezetőjének feladata.</t>
    </r>
  </si>
  <si>
    <t>pályázó aláírása</t>
  </si>
  <si>
    <t>Megnevezés</t>
  </si>
  <si>
    <t>fő</t>
  </si>
  <si>
    <t>hó</t>
  </si>
  <si>
    <t>Teljes Bruttó bér</t>
  </si>
  <si>
    <t>Szakmai Indoklás</t>
  </si>
  <si>
    <t>Technikai segédszemélyzet</t>
  </si>
  <si>
    <t>K+F munkatárs</t>
  </si>
  <si>
    <t>Kifizetés jogcíme</t>
  </si>
  <si>
    <t>Munkabér</t>
  </si>
  <si>
    <t>Illetménykiegészítés</t>
  </si>
  <si>
    <t>Megbízási díj</t>
  </si>
  <si>
    <t>Személyi kifizetések összesen (T21)</t>
  </si>
  <si>
    <t>Nettó összeg</t>
  </si>
  <si>
    <t>ÁFA</t>
  </si>
  <si>
    <t>Bruttó kifizetés</t>
  </si>
  <si>
    <t>Státusz</t>
  </si>
  <si>
    <t>Megnevezés / Státusz</t>
  </si>
  <si>
    <t>MINDÖSSZESN</t>
  </si>
  <si>
    <t>Dologi kiadások</t>
  </si>
  <si>
    <t>Felhalmozási kiadások</t>
  </si>
  <si>
    <t>Egyéb</t>
  </si>
  <si>
    <t>Hallgató</t>
  </si>
  <si>
    <t>állatok</t>
  </si>
  <si>
    <t>publikációs költségek</t>
  </si>
  <si>
    <t>tagdíj</t>
  </si>
  <si>
    <t>vegyszerek, anyagok</t>
  </si>
  <si>
    <t>meglévő eszköz felújítása</t>
  </si>
  <si>
    <t>konferencia részvétel (szállás, utazás, regisztrációs díj)</t>
  </si>
  <si>
    <t>eszköz karbantartási díja</t>
  </si>
  <si>
    <t>Bérjárulékok (T23)</t>
  </si>
  <si>
    <t>Dologi kiadások összesen (T28)</t>
  </si>
  <si>
    <t>Felhalmozási kiadások összesen (T31)</t>
  </si>
  <si>
    <t>immateriális javak (szofvere, licence, ipari minta, szabadalom, találmány)</t>
  </si>
  <si>
    <t>eszközök (gépek, berendezés, nagyértékű műszerek)</t>
  </si>
  <si>
    <t>bérleti díj (műszerek, eszközök)</t>
  </si>
  <si>
    <t>labormunka</t>
  </si>
  <si>
    <t>laboratóriumi vizsgálatokhoz</t>
  </si>
  <si>
    <t>számítógép</t>
  </si>
  <si>
    <r>
      <rPr>
        <b/>
        <sz val="12"/>
        <rFont val="Symbol"/>
        <family val="1"/>
        <charset val="2"/>
      </rPr>
      <t>Þ</t>
    </r>
    <r>
      <rPr>
        <b/>
        <sz val="10.8"/>
        <rFont val="Garamond"/>
        <family val="1"/>
        <charset val="238"/>
      </rPr>
      <t xml:space="preserve">   </t>
    </r>
    <r>
      <rPr>
        <b/>
        <sz val="12"/>
        <rFont val="Garamond"/>
        <family val="1"/>
        <charset val="238"/>
      </rPr>
      <t>A táblázat PÉLDÁ-kat tartalmaz, kérjük átírni.</t>
    </r>
  </si>
  <si>
    <t>Megvalósítási időszak:</t>
  </si>
  <si>
    <t>műszer karbantartás</t>
  </si>
  <si>
    <t>xy folyóiratban megjelenés</t>
  </si>
  <si>
    <t>Bruttó Bér 
Ft/hó</t>
  </si>
  <si>
    <t>3 fő …. Konfernecia részvétele (repülőjegy, szállás, regisztrációs díj)</t>
  </si>
  <si>
    <t>Napidíj</t>
  </si>
  <si>
    <t>kisértékű tárgyi eszközök</t>
  </si>
  <si>
    <t>vegyszerek</t>
  </si>
  <si>
    <t>egyéb szakmai eszközök (laboreszközök)</t>
  </si>
  <si>
    <t>külső szolgáltatás (tanácsadás, kutatás, vizsgálat stb.)</t>
  </si>
  <si>
    <t>szakmai eszközök (gépek, berendezés, nagyértékű műszerek)</t>
  </si>
  <si>
    <t>informatikai eszközök (számítógép, monitor, laptop)</t>
  </si>
  <si>
    <t>szervezeti egység
pénzügyi ellenjegyzésre jogosult munkatársának aláírása</t>
  </si>
  <si>
    <t>szervezeti egység
vezetőjének aláírása</t>
  </si>
  <si>
    <r>
      <rPr>
        <b/>
        <sz val="12"/>
        <rFont val="Symbol"/>
        <family val="1"/>
        <charset val="2"/>
      </rPr>
      <t xml:space="preserve">Þ  </t>
    </r>
    <r>
      <rPr>
        <b/>
        <sz val="12"/>
        <rFont val="Garamond"/>
        <family val="1"/>
        <charset val="238"/>
      </rPr>
      <t>A formázást és képletezést meg kell tartani, külön kérjük ellenőrizni, hogy nyomtatásban is az űrlap szerint jelenjen meg minden adat.
Az űrlap minden mezőjének kitöltése (így a szakmai indokolás is) kötelező.</t>
    </r>
  </si>
  <si>
    <r>
      <rPr>
        <b/>
        <sz val="12"/>
        <rFont val="Symbol"/>
        <family val="1"/>
        <charset val="2"/>
      </rPr>
      <t>Þ</t>
    </r>
    <r>
      <rPr>
        <b/>
        <sz val="10.8"/>
        <rFont val="Garamond"/>
        <family val="1"/>
        <charset val="238"/>
      </rPr>
      <t xml:space="preserve">   </t>
    </r>
    <r>
      <rPr>
        <b/>
        <sz val="12"/>
        <rFont val="Garamond"/>
        <family val="1"/>
        <charset val="238"/>
      </rPr>
      <t>A megnevezés, illetve kifizetési jogcímeket a legördülő menüből kérjük kiválasztani. Amennyiben a személyi soron az egyéb kerül kiválasztásra kérjük a szakmai indoklásnál azt pontosan kifejteni.</t>
    </r>
  </si>
  <si>
    <r>
      <rPr>
        <b/>
        <sz val="12"/>
        <rFont val="Symbol"/>
        <family val="1"/>
        <charset val="2"/>
      </rPr>
      <t>Þ</t>
    </r>
    <r>
      <rPr>
        <b/>
        <sz val="10.8"/>
        <rFont val="Garamond"/>
        <family val="1"/>
        <charset val="238"/>
      </rPr>
      <t xml:space="preserve">   </t>
    </r>
    <r>
      <rPr>
        <b/>
        <sz val="12"/>
        <rFont val="Garamond"/>
        <family val="1"/>
        <charset val="238"/>
      </rPr>
      <t>A személyi kifizetésnél a hónapok számának megadásánál a pályázati felhívás szerinti maximális időtartamot figyelembe kell venni.</t>
    </r>
  </si>
  <si>
    <r>
      <rPr>
        <b/>
        <sz val="12"/>
        <rFont val="Symbol"/>
        <family val="1"/>
        <charset val="2"/>
      </rPr>
      <t>Þ</t>
    </r>
    <r>
      <rPr>
        <b/>
        <sz val="10.8"/>
        <rFont val="Garamond"/>
        <family val="1"/>
        <charset val="238"/>
      </rPr>
      <t xml:space="preserve">  Az üresen marad sorok törölhetőek a táblázatból.</t>
    </r>
  </si>
  <si>
    <t>név</t>
  </si>
  <si>
    <r>
      <rPr>
        <b/>
        <sz val="12"/>
        <rFont val="Symbol"/>
        <family val="1"/>
        <charset val="2"/>
      </rPr>
      <t>Þ</t>
    </r>
    <r>
      <rPr>
        <b/>
        <sz val="10.8"/>
        <rFont val="Garamond"/>
        <family val="1"/>
        <charset val="238"/>
      </rPr>
      <t xml:space="preserve">   </t>
    </r>
    <r>
      <rPr>
        <b/>
        <sz val="12"/>
        <rFont val="Garamond"/>
        <family val="1"/>
        <charset val="238"/>
      </rPr>
      <t>Az aláírók nevét kérjük kitölteni.</t>
    </r>
  </si>
  <si>
    <t>Szív Elek</t>
  </si>
  <si>
    <t>SEMMELWEIS KUTATÁS FEJLESZTÉSI ÉS INNOVÁCIÓS PÁLYÁZAT
Semmelweis-KFI-2026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</si>
</sst>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6"/>
      <color rgb="FFFF0000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Symbol"/>
      <family val="1"/>
      <charset val="2"/>
    </font>
    <font>
      <b/>
      <sz val="10.8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sz val="10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5" fillId="0" borderId="6" xfId="0" applyFont="1" applyBorder="1" applyAlignment="1">
      <alignment horizontal="left" wrapText="1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3" borderId="1" xfId="0" applyNumberFormat="1" applyFont="1" applyFill="1" applyBorder="1"/>
    <xf numFmtId="0" fontId="3" fillId="0" borderId="0" xfId="0" applyFont="1"/>
    <xf numFmtId="3" fontId="3" fillId="2" borderId="1" xfId="0" applyNumberFormat="1" applyFont="1" applyFill="1" applyBorder="1"/>
    <xf numFmtId="0" fontId="2" fillId="0" borderId="11" xfId="0" applyFont="1" applyBorder="1"/>
    <xf numFmtId="0" fontId="11" fillId="0" borderId="0" xfId="0" applyFont="1"/>
    <xf numFmtId="3" fontId="11" fillId="0" borderId="1" xfId="0" applyNumberFormat="1" applyFont="1" applyBorder="1"/>
    <xf numFmtId="0" fontId="2" fillId="0" borderId="0" xfId="0" applyFont="1" applyAlignment="1">
      <alignment horizontal="center" vertical="top" wrapText="1"/>
    </xf>
    <xf numFmtId="0" fontId="2" fillId="0" borderId="10" xfId="0" applyFont="1" applyBorder="1"/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3" fontId="11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75"/>
  <sheetViews>
    <sheetView tabSelected="1" workbookViewId="0">
      <selection activeCell="K4" sqref="K4"/>
    </sheetView>
  </sheetViews>
  <sheetFormatPr defaultColWidth="8.88671875" defaultRowHeight="15.6" x14ac:dyDescent="0.3"/>
  <cols>
    <col min="1" max="1" width="4.33203125" style="2" customWidth="1"/>
    <col min="2" max="2" width="29.6640625" style="2" bestFit="1" customWidth="1"/>
    <col min="3" max="3" width="26.5546875" style="2" customWidth="1"/>
    <col min="4" max="4" width="15.5546875" style="2" customWidth="1"/>
    <col min="5" max="5" width="8.88671875" style="2"/>
    <col min="6" max="6" width="10" style="2" customWidth="1"/>
    <col min="7" max="7" width="10.5546875" style="2" customWidth="1"/>
    <col min="8" max="8" width="15.44140625" style="2" customWidth="1"/>
    <col min="9" max="16384" width="8.88671875" style="2"/>
  </cols>
  <sheetData>
    <row r="2" spans="2:10" x14ac:dyDescent="0.3">
      <c r="B2" s="44" t="s">
        <v>1</v>
      </c>
      <c r="C2" s="44"/>
      <c r="D2" s="44"/>
      <c r="E2" s="44"/>
      <c r="F2" s="44"/>
      <c r="G2" s="44"/>
      <c r="H2" s="44"/>
    </row>
    <row r="3" spans="2:10" ht="32.4" customHeight="1" x14ac:dyDescent="0.3">
      <c r="B3" s="67" t="s">
        <v>68</v>
      </c>
      <c r="C3" s="44"/>
      <c r="D3" s="44"/>
      <c r="E3" s="44"/>
      <c r="F3" s="44"/>
      <c r="G3" s="44"/>
      <c r="H3" s="44"/>
    </row>
    <row r="4" spans="2:10" x14ac:dyDescent="0.3">
      <c r="J4" s="10"/>
    </row>
    <row r="5" spans="2:10" ht="20.100000000000001" customHeight="1" x14ac:dyDescent="0.3">
      <c r="B5" s="9" t="s">
        <v>3</v>
      </c>
      <c r="C5" s="47" t="s">
        <v>67</v>
      </c>
      <c r="D5" s="47"/>
      <c r="E5" s="47"/>
      <c r="F5" s="47"/>
      <c r="G5" s="47"/>
      <c r="H5" s="47"/>
    </row>
    <row r="6" spans="2:10" ht="20.100000000000001" customHeight="1" x14ac:dyDescent="0.3">
      <c r="B6" s="9" t="s">
        <v>4</v>
      </c>
      <c r="C6" s="47"/>
      <c r="D6" s="47"/>
      <c r="E6" s="47"/>
      <c r="F6" s="47"/>
      <c r="G6" s="47"/>
      <c r="H6" s="47"/>
    </row>
    <row r="7" spans="2:10" ht="20.100000000000001" customHeight="1" x14ac:dyDescent="0.3">
      <c r="B7" s="9" t="s">
        <v>0</v>
      </c>
      <c r="C7" s="47"/>
      <c r="D7" s="47"/>
      <c r="E7" s="47"/>
      <c r="F7" s="47"/>
      <c r="G7" s="47"/>
      <c r="H7" s="47"/>
    </row>
    <row r="8" spans="2:10" ht="20.100000000000001" customHeight="1" x14ac:dyDescent="0.3">
      <c r="B8" s="9" t="s">
        <v>47</v>
      </c>
      <c r="C8" s="47"/>
      <c r="D8" s="47"/>
      <c r="E8" s="47"/>
      <c r="F8" s="47"/>
      <c r="G8" s="47"/>
      <c r="H8" s="47"/>
    </row>
    <row r="10" spans="2:10" s="12" customFormat="1" ht="46.8" x14ac:dyDescent="0.3">
      <c r="B10" s="11" t="s">
        <v>24</v>
      </c>
      <c r="C10" s="11" t="s">
        <v>12</v>
      </c>
      <c r="D10" s="11" t="s">
        <v>15</v>
      </c>
      <c r="E10" s="11" t="s">
        <v>9</v>
      </c>
      <c r="F10" s="11" t="s">
        <v>10</v>
      </c>
      <c r="G10" s="11" t="s">
        <v>50</v>
      </c>
      <c r="H10" s="11" t="s">
        <v>11</v>
      </c>
    </row>
    <row r="11" spans="2:10" s="17" customFormat="1" ht="13.2" x14ac:dyDescent="0.25">
      <c r="B11" s="21" t="s">
        <v>13</v>
      </c>
      <c r="C11" s="22" t="s">
        <v>43</v>
      </c>
      <c r="D11" s="21" t="s">
        <v>17</v>
      </c>
      <c r="E11" s="21">
        <v>3</v>
      </c>
      <c r="F11" s="21">
        <v>3</v>
      </c>
      <c r="G11" s="23">
        <v>100000</v>
      </c>
      <c r="H11" s="18">
        <f>+G11*F11*E11</f>
        <v>900000</v>
      </c>
    </row>
    <row r="12" spans="2:10" s="17" customFormat="1" ht="13.2" x14ac:dyDescent="0.25">
      <c r="B12" s="21" t="s">
        <v>14</v>
      </c>
      <c r="C12" s="22"/>
      <c r="D12" s="21" t="s">
        <v>18</v>
      </c>
      <c r="E12" s="21">
        <v>1</v>
      </c>
      <c r="F12" s="21">
        <v>1</v>
      </c>
      <c r="G12" s="23">
        <v>500000</v>
      </c>
      <c r="H12" s="18">
        <f t="shared" ref="H12:H13" si="0">+G12*F12*E12</f>
        <v>500000</v>
      </c>
    </row>
    <row r="13" spans="2:10" s="17" customFormat="1" ht="13.2" x14ac:dyDescent="0.25">
      <c r="B13" s="21"/>
      <c r="C13" s="22"/>
      <c r="D13" s="21"/>
      <c r="E13" s="21"/>
      <c r="F13" s="21"/>
      <c r="G13" s="23"/>
      <c r="H13" s="18">
        <f t="shared" si="0"/>
        <v>0</v>
      </c>
    </row>
    <row r="14" spans="2:10" s="17" customFormat="1" ht="13.2" x14ac:dyDescent="0.25">
      <c r="B14" s="21"/>
      <c r="C14" s="22"/>
      <c r="D14" s="21"/>
      <c r="E14" s="21"/>
      <c r="F14" s="21"/>
      <c r="G14" s="23"/>
      <c r="H14" s="18">
        <f t="shared" ref="H14:H20" si="1">+G14*F14*E14</f>
        <v>0</v>
      </c>
    </row>
    <row r="15" spans="2:10" s="17" customFormat="1" ht="13.2" x14ac:dyDescent="0.25">
      <c r="B15" s="21"/>
      <c r="C15" s="22"/>
      <c r="D15" s="21"/>
      <c r="E15" s="21"/>
      <c r="F15" s="21"/>
      <c r="G15" s="23"/>
      <c r="H15" s="18">
        <f t="shared" si="1"/>
        <v>0</v>
      </c>
    </row>
    <row r="16" spans="2:10" s="17" customFormat="1" ht="13.2" x14ac:dyDescent="0.25">
      <c r="B16" s="21"/>
      <c r="C16" s="22"/>
      <c r="D16" s="21"/>
      <c r="E16" s="21"/>
      <c r="F16" s="21"/>
      <c r="G16" s="23"/>
      <c r="H16" s="18">
        <f t="shared" si="1"/>
        <v>0</v>
      </c>
    </row>
    <row r="17" spans="2:8" s="17" customFormat="1" ht="13.2" x14ac:dyDescent="0.25">
      <c r="B17" s="21"/>
      <c r="C17" s="22"/>
      <c r="D17" s="21"/>
      <c r="E17" s="21"/>
      <c r="F17" s="21"/>
      <c r="G17" s="23"/>
      <c r="H17" s="18">
        <f t="shared" si="1"/>
        <v>0</v>
      </c>
    </row>
    <row r="18" spans="2:8" s="17" customFormat="1" ht="13.2" x14ac:dyDescent="0.25">
      <c r="B18" s="21"/>
      <c r="C18" s="22"/>
      <c r="D18" s="21"/>
      <c r="E18" s="21"/>
      <c r="F18" s="21"/>
      <c r="G18" s="23"/>
      <c r="H18" s="18">
        <f t="shared" si="1"/>
        <v>0</v>
      </c>
    </row>
    <row r="19" spans="2:8" s="17" customFormat="1" ht="13.2" x14ac:dyDescent="0.25">
      <c r="B19" s="21"/>
      <c r="C19" s="22"/>
      <c r="D19" s="21"/>
      <c r="E19" s="21"/>
      <c r="F19" s="21"/>
      <c r="G19" s="23"/>
      <c r="H19" s="18">
        <f t="shared" si="1"/>
        <v>0</v>
      </c>
    </row>
    <row r="20" spans="2:8" s="17" customFormat="1" ht="13.2" x14ac:dyDescent="0.25">
      <c r="B20" s="21"/>
      <c r="C20" s="22"/>
      <c r="D20" s="21"/>
      <c r="E20" s="21"/>
      <c r="F20" s="21"/>
      <c r="G20" s="23"/>
      <c r="H20" s="18">
        <f t="shared" si="1"/>
        <v>0</v>
      </c>
    </row>
    <row r="21" spans="2:8" s="14" customFormat="1" x14ac:dyDescent="0.3">
      <c r="B21" s="57" t="s">
        <v>19</v>
      </c>
      <c r="C21" s="58"/>
      <c r="D21" s="58"/>
      <c r="E21" s="58"/>
      <c r="F21" s="58"/>
      <c r="G21" s="59"/>
      <c r="H21" s="13">
        <f>SUM(H11:H20)</f>
        <v>1400000</v>
      </c>
    </row>
    <row r="22" spans="2:8" s="14" customFormat="1" x14ac:dyDescent="0.3">
      <c r="B22" s="57" t="s">
        <v>37</v>
      </c>
      <c r="C22" s="58"/>
      <c r="D22" s="58"/>
      <c r="E22" s="58"/>
      <c r="F22" s="58"/>
      <c r="G22" s="59"/>
      <c r="H22" s="13">
        <f>+H21*0.155</f>
        <v>217000</v>
      </c>
    </row>
    <row r="23" spans="2:8" s="12" customFormat="1" ht="31.2" x14ac:dyDescent="0.3">
      <c r="B23" s="11" t="s">
        <v>8</v>
      </c>
      <c r="C23" s="48" t="s">
        <v>12</v>
      </c>
      <c r="D23" s="49"/>
      <c r="E23" s="50"/>
      <c r="F23" s="11" t="s">
        <v>20</v>
      </c>
      <c r="G23" s="11" t="s">
        <v>21</v>
      </c>
      <c r="H23" s="11" t="s">
        <v>22</v>
      </c>
    </row>
    <row r="24" spans="2:8" s="17" customFormat="1" ht="13.2" x14ac:dyDescent="0.25">
      <c r="B24" s="22" t="s">
        <v>33</v>
      </c>
      <c r="C24" s="54" t="s">
        <v>44</v>
      </c>
      <c r="D24" s="55"/>
      <c r="E24" s="56"/>
      <c r="F24" s="23">
        <v>500000</v>
      </c>
      <c r="G24" s="18">
        <f>+F24*0.27</f>
        <v>135000</v>
      </c>
      <c r="H24" s="18">
        <f>+F24+G24</f>
        <v>635000</v>
      </c>
    </row>
    <row r="25" spans="2:8" s="17" customFormat="1" ht="13.2" x14ac:dyDescent="0.25">
      <c r="B25" s="22" t="s">
        <v>31</v>
      </c>
      <c r="C25" s="54" t="s">
        <v>49</v>
      </c>
      <c r="D25" s="55"/>
      <c r="E25" s="56"/>
      <c r="F25" s="23">
        <v>150000</v>
      </c>
      <c r="G25" s="18">
        <f t="shared" ref="G25:G36" si="2">+F25*0.27</f>
        <v>40500</v>
      </c>
      <c r="H25" s="18">
        <f t="shared" ref="H25:H36" si="3">+F25+G25</f>
        <v>190500</v>
      </c>
    </row>
    <row r="26" spans="2:8" s="17" customFormat="1" ht="26.4" x14ac:dyDescent="0.25">
      <c r="B26" s="22" t="s">
        <v>35</v>
      </c>
      <c r="C26" s="54" t="s">
        <v>51</v>
      </c>
      <c r="D26" s="55"/>
      <c r="E26" s="56"/>
      <c r="F26" s="23">
        <v>600000</v>
      </c>
      <c r="G26" s="18">
        <f t="shared" si="2"/>
        <v>162000</v>
      </c>
      <c r="H26" s="18">
        <f t="shared" si="3"/>
        <v>762000</v>
      </c>
    </row>
    <row r="27" spans="2:8" s="17" customFormat="1" ht="13.2" x14ac:dyDescent="0.25">
      <c r="B27" s="22"/>
      <c r="C27" s="64"/>
      <c r="D27" s="65"/>
      <c r="E27" s="66"/>
      <c r="F27" s="23"/>
      <c r="G27" s="18">
        <f t="shared" ref="G27:G34" si="4">+F27*0.27</f>
        <v>0</v>
      </c>
      <c r="H27" s="18">
        <f t="shared" ref="H27:H34" si="5">+F27+G27</f>
        <v>0</v>
      </c>
    </row>
    <row r="28" spans="2:8" s="17" customFormat="1" ht="13.2" x14ac:dyDescent="0.25">
      <c r="B28" s="22"/>
      <c r="C28" s="64"/>
      <c r="D28" s="65"/>
      <c r="E28" s="66"/>
      <c r="F28" s="23"/>
      <c r="G28" s="18">
        <f t="shared" si="4"/>
        <v>0</v>
      </c>
      <c r="H28" s="18">
        <f t="shared" si="5"/>
        <v>0</v>
      </c>
    </row>
    <row r="29" spans="2:8" s="17" customFormat="1" ht="13.2" x14ac:dyDescent="0.25">
      <c r="B29" s="22"/>
      <c r="C29" s="64"/>
      <c r="D29" s="65"/>
      <c r="E29" s="66"/>
      <c r="F29" s="23"/>
      <c r="G29" s="18">
        <f t="shared" si="4"/>
        <v>0</v>
      </c>
      <c r="H29" s="18">
        <f t="shared" si="5"/>
        <v>0</v>
      </c>
    </row>
    <row r="30" spans="2:8" s="17" customFormat="1" ht="13.2" x14ac:dyDescent="0.25">
      <c r="B30" s="22"/>
      <c r="C30" s="64"/>
      <c r="D30" s="65"/>
      <c r="E30" s="66"/>
      <c r="F30" s="23"/>
      <c r="G30" s="18">
        <f t="shared" si="4"/>
        <v>0</v>
      </c>
      <c r="H30" s="18">
        <f t="shared" si="5"/>
        <v>0</v>
      </c>
    </row>
    <row r="31" spans="2:8" s="17" customFormat="1" ht="13.2" x14ac:dyDescent="0.25">
      <c r="B31" s="22"/>
      <c r="C31" s="64"/>
      <c r="D31" s="65"/>
      <c r="E31" s="66"/>
      <c r="F31" s="23"/>
      <c r="G31" s="18">
        <f t="shared" si="4"/>
        <v>0</v>
      </c>
      <c r="H31" s="18">
        <f t="shared" si="5"/>
        <v>0</v>
      </c>
    </row>
    <row r="32" spans="2:8" s="17" customFormat="1" ht="13.2" x14ac:dyDescent="0.25">
      <c r="B32" s="22"/>
      <c r="C32" s="64"/>
      <c r="D32" s="65"/>
      <c r="E32" s="66"/>
      <c r="F32" s="23"/>
      <c r="G32" s="18">
        <f t="shared" si="4"/>
        <v>0</v>
      </c>
      <c r="H32" s="18">
        <f t="shared" si="5"/>
        <v>0</v>
      </c>
    </row>
    <row r="33" spans="2:8" s="17" customFormat="1" ht="13.2" x14ac:dyDescent="0.25">
      <c r="B33" s="22"/>
      <c r="C33" s="64"/>
      <c r="D33" s="65"/>
      <c r="E33" s="66"/>
      <c r="F33" s="23"/>
      <c r="G33" s="18">
        <f t="shared" si="4"/>
        <v>0</v>
      </c>
      <c r="H33" s="18">
        <f t="shared" si="5"/>
        <v>0</v>
      </c>
    </row>
    <row r="34" spans="2:8" s="17" customFormat="1" ht="13.2" x14ac:dyDescent="0.25">
      <c r="B34" s="22"/>
      <c r="C34" s="64"/>
      <c r="D34" s="65"/>
      <c r="E34" s="66"/>
      <c r="F34" s="23"/>
      <c r="G34" s="18">
        <f t="shared" si="4"/>
        <v>0</v>
      </c>
      <c r="H34" s="18">
        <f t="shared" si="5"/>
        <v>0</v>
      </c>
    </row>
    <row r="35" spans="2:8" s="17" customFormat="1" ht="13.2" x14ac:dyDescent="0.25">
      <c r="B35" s="22"/>
      <c r="C35" s="64"/>
      <c r="D35" s="65"/>
      <c r="E35" s="66"/>
      <c r="F35" s="23"/>
      <c r="G35" s="18">
        <f t="shared" si="2"/>
        <v>0</v>
      </c>
      <c r="H35" s="18">
        <f t="shared" si="3"/>
        <v>0</v>
      </c>
    </row>
    <row r="36" spans="2:8" s="17" customFormat="1" ht="13.2" x14ac:dyDescent="0.25">
      <c r="B36" s="22"/>
      <c r="C36" s="64"/>
      <c r="D36" s="65"/>
      <c r="E36" s="66"/>
      <c r="F36" s="23"/>
      <c r="G36" s="18">
        <f t="shared" si="2"/>
        <v>0</v>
      </c>
      <c r="H36" s="18">
        <f t="shared" si="3"/>
        <v>0</v>
      </c>
    </row>
    <row r="37" spans="2:8" x14ac:dyDescent="0.3">
      <c r="B37" s="57" t="s">
        <v>38</v>
      </c>
      <c r="C37" s="58"/>
      <c r="D37" s="58"/>
      <c r="E37" s="59"/>
      <c r="F37" s="13">
        <f>SUM(F24:F36)</f>
        <v>1250000</v>
      </c>
      <c r="G37" s="13">
        <f t="shared" ref="G37:H37" si="6">SUM(G24:G36)</f>
        <v>337500</v>
      </c>
      <c r="H37" s="13">
        <f t="shared" si="6"/>
        <v>1587500</v>
      </c>
    </row>
    <row r="38" spans="2:8" ht="31.2" x14ac:dyDescent="0.3">
      <c r="B38" s="24" t="s">
        <v>8</v>
      </c>
      <c r="C38" s="51" t="s">
        <v>12</v>
      </c>
      <c r="D38" s="52"/>
      <c r="E38" s="53"/>
      <c r="F38" s="24" t="s">
        <v>20</v>
      </c>
      <c r="G38" s="11" t="s">
        <v>21</v>
      </c>
      <c r="H38" s="11" t="s">
        <v>22</v>
      </c>
    </row>
    <row r="39" spans="2:8" s="17" customFormat="1" ht="26.4" x14ac:dyDescent="0.25">
      <c r="B39" s="22" t="s">
        <v>41</v>
      </c>
      <c r="C39" s="54" t="s">
        <v>45</v>
      </c>
      <c r="D39" s="55"/>
      <c r="E39" s="56"/>
      <c r="F39" s="23">
        <v>500</v>
      </c>
      <c r="G39" s="18">
        <f t="shared" ref="G39:G47" si="7">+F39*0.27</f>
        <v>135</v>
      </c>
      <c r="H39" s="18">
        <f t="shared" ref="H39:H47" si="8">+F39+G39</f>
        <v>635</v>
      </c>
    </row>
    <row r="40" spans="2:8" s="17" customFormat="1" ht="26.4" x14ac:dyDescent="0.25">
      <c r="B40" s="22" t="s">
        <v>41</v>
      </c>
      <c r="C40" s="54" t="s">
        <v>48</v>
      </c>
      <c r="D40" s="55"/>
      <c r="E40" s="56"/>
      <c r="F40" s="23">
        <v>1000000</v>
      </c>
      <c r="G40" s="18">
        <f t="shared" si="7"/>
        <v>270000</v>
      </c>
      <c r="H40" s="18">
        <f t="shared" si="8"/>
        <v>1270000</v>
      </c>
    </row>
    <row r="41" spans="2:8" s="17" customFormat="1" ht="13.2" x14ac:dyDescent="0.25">
      <c r="B41" s="22"/>
      <c r="C41" s="54"/>
      <c r="D41" s="55"/>
      <c r="E41" s="56"/>
      <c r="F41" s="23"/>
      <c r="G41" s="18">
        <f t="shared" ref="G41:G46" si="9">+F41*0.27</f>
        <v>0</v>
      </c>
      <c r="H41" s="18">
        <f t="shared" ref="H41:H46" si="10">+F41+G41</f>
        <v>0</v>
      </c>
    </row>
    <row r="42" spans="2:8" s="17" customFormat="1" ht="13.2" x14ac:dyDescent="0.25">
      <c r="B42" s="22"/>
      <c r="C42" s="54"/>
      <c r="D42" s="55"/>
      <c r="E42" s="56"/>
      <c r="F42" s="23"/>
      <c r="G42" s="18">
        <f t="shared" si="9"/>
        <v>0</v>
      </c>
      <c r="H42" s="18">
        <f t="shared" si="10"/>
        <v>0</v>
      </c>
    </row>
    <row r="43" spans="2:8" s="17" customFormat="1" ht="13.2" x14ac:dyDescent="0.25">
      <c r="B43" s="22"/>
      <c r="C43" s="54"/>
      <c r="D43" s="55"/>
      <c r="E43" s="56"/>
      <c r="F43" s="23"/>
      <c r="G43" s="18">
        <f t="shared" si="9"/>
        <v>0</v>
      </c>
      <c r="H43" s="18">
        <f t="shared" si="10"/>
        <v>0</v>
      </c>
    </row>
    <row r="44" spans="2:8" s="17" customFormat="1" ht="13.2" x14ac:dyDescent="0.25">
      <c r="B44" s="22"/>
      <c r="C44" s="54"/>
      <c r="D44" s="55"/>
      <c r="E44" s="56"/>
      <c r="F44" s="23"/>
      <c r="G44" s="18">
        <f t="shared" si="9"/>
        <v>0</v>
      </c>
      <c r="H44" s="18">
        <f t="shared" si="10"/>
        <v>0</v>
      </c>
    </row>
    <row r="45" spans="2:8" s="17" customFormat="1" ht="13.2" x14ac:dyDescent="0.25">
      <c r="B45" s="22"/>
      <c r="C45" s="54"/>
      <c r="D45" s="55"/>
      <c r="E45" s="56"/>
      <c r="F45" s="23"/>
      <c r="G45" s="18">
        <f t="shared" si="9"/>
        <v>0</v>
      </c>
      <c r="H45" s="18">
        <f t="shared" si="10"/>
        <v>0</v>
      </c>
    </row>
    <row r="46" spans="2:8" s="17" customFormat="1" ht="13.2" x14ac:dyDescent="0.25">
      <c r="B46" s="22"/>
      <c r="C46" s="54"/>
      <c r="D46" s="55"/>
      <c r="E46" s="56"/>
      <c r="F46" s="23"/>
      <c r="G46" s="18">
        <f t="shared" si="9"/>
        <v>0</v>
      </c>
      <c r="H46" s="18">
        <f t="shared" si="10"/>
        <v>0</v>
      </c>
    </row>
    <row r="47" spans="2:8" s="17" customFormat="1" ht="13.2" x14ac:dyDescent="0.25">
      <c r="B47" s="22"/>
      <c r="C47" s="54"/>
      <c r="D47" s="55"/>
      <c r="E47" s="56"/>
      <c r="F47" s="23"/>
      <c r="G47" s="18">
        <f t="shared" si="7"/>
        <v>0</v>
      </c>
      <c r="H47" s="18">
        <f t="shared" si="8"/>
        <v>0</v>
      </c>
    </row>
    <row r="48" spans="2:8" s="17" customFormat="1" ht="13.2" x14ac:dyDescent="0.25">
      <c r="B48" s="22"/>
      <c r="C48" s="54"/>
      <c r="D48" s="55"/>
      <c r="E48" s="56"/>
      <c r="F48" s="23"/>
      <c r="G48" s="18">
        <f t="shared" ref="G48:G49" si="11">+F48*0.27</f>
        <v>0</v>
      </c>
      <c r="H48" s="18">
        <f t="shared" ref="H48:H49" si="12">+F48+G48</f>
        <v>0</v>
      </c>
    </row>
    <row r="49" spans="2:8" s="17" customFormat="1" ht="13.2" x14ac:dyDescent="0.25">
      <c r="B49" s="22"/>
      <c r="C49" s="54"/>
      <c r="D49" s="55"/>
      <c r="E49" s="56"/>
      <c r="F49" s="23"/>
      <c r="G49" s="18">
        <f t="shared" si="11"/>
        <v>0</v>
      </c>
      <c r="H49" s="18">
        <f t="shared" si="12"/>
        <v>0</v>
      </c>
    </row>
    <row r="50" spans="2:8" x14ac:dyDescent="0.3">
      <c r="B50" s="57" t="s">
        <v>39</v>
      </c>
      <c r="C50" s="58"/>
      <c r="D50" s="58"/>
      <c r="E50" s="59"/>
      <c r="F50" s="13">
        <f>SUM(F39:F49)</f>
        <v>1000500</v>
      </c>
      <c r="G50" s="13">
        <f t="shared" ref="G50:H50" si="13">SUM(G39:G49)</f>
        <v>270135</v>
      </c>
      <c r="H50" s="13">
        <f t="shared" si="13"/>
        <v>1270635</v>
      </c>
    </row>
    <row r="51" spans="2:8" s="14" customFormat="1" x14ac:dyDescent="0.3">
      <c r="B51" s="61" t="s">
        <v>25</v>
      </c>
      <c r="C51" s="62"/>
      <c r="D51" s="62"/>
      <c r="E51" s="62"/>
      <c r="F51" s="62"/>
      <c r="G51" s="63"/>
      <c r="H51" s="15">
        <f>+H21+H22+H37+H50</f>
        <v>4475135</v>
      </c>
    </row>
    <row r="53" spans="2:8" s="1" customFormat="1" x14ac:dyDescent="0.3">
      <c r="B53" s="25" t="s">
        <v>5</v>
      </c>
      <c r="C53" s="2"/>
      <c r="D53" s="2"/>
      <c r="E53" s="2"/>
      <c r="F53" s="2"/>
      <c r="G53" s="2"/>
    </row>
    <row r="54" spans="2:8" s="1" customFormat="1" x14ac:dyDescent="0.3">
      <c r="B54" s="2"/>
      <c r="C54" s="2"/>
      <c r="D54" s="2"/>
      <c r="E54" s="2"/>
      <c r="F54" s="2"/>
      <c r="G54" s="2"/>
    </row>
    <row r="56" spans="2:8" x14ac:dyDescent="0.3">
      <c r="B56" s="20"/>
      <c r="D56" s="45"/>
      <c r="E56" s="45"/>
      <c r="G56" s="45"/>
      <c r="H56" s="45"/>
    </row>
    <row r="57" spans="2:8" x14ac:dyDescent="0.3">
      <c r="B57" s="26" t="str">
        <f>+C5</f>
        <v>Szív Elek</v>
      </c>
      <c r="C57" s="27"/>
      <c r="D57" s="60" t="s">
        <v>65</v>
      </c>
      <c r="E57" s="60"/>
      <c r="F57" s="27"/>
      <c r="G57" s="60" t="s">
        <v>65</v>
      </c>
      <c r="H57" s="60"/>
    </row>
    <row r="58" spans="2:8" s="19" customFormat="1" ht="50.4" customHeight="1" x14ac:dyDescent="0.3">
      <c r="B58" s="28" t="s">
        <v>7</v>
      </c>
      <c r="C58" s="28"/>
      <c r="D58" s="46" t="s">
        <v>60</v>
      </c>
      <c r="E58" s="46"/>
      <c r="F58" s="28"/>
      <c r="G58" s="46" t="s">
        <v>59</v>
      </c>
      <c r="H58" s="46"/>
    </row>
    <row r="61" spans="2:8" ht="16.2" thickBot="1" x14ac:dyDescent="0.35"/>
    <row r="62" spans="2:8" ht="21" x14ac:dyDescent="0.4">
      <c r="B62" s="41" t="s">
        <v>2</v>
      </c>
      <c r="C62" s="42"/>
      <c r="D62" s="42"/>
      <c r="E62" s="42"/>
      <c r="F62" s="42"/>
      <c r="G62" s="42"/>
      <c r="H62" s="43"/>
    </row>
    <row r="63" spans="2:8" ht="50.4" customHeight="1" x14ac:dyDescent="0.3">
      <c r="B63" s="38" t="s">
        <v>61</v>
      </c>
      <c r="C63" s="39"/>
      <c r="D63" s="39"/>
      <c r="E63" s="39"/>
      <c r="F63" s="39"/>
      <c r="G63" s="39"/>
      <c r="H63" s="40"/>
    </row>
    <row r="64" spans="2:8" x14ac:dyDescent="0.3">
      <c r="B64" s="4"/>
      <c r="C64" s="7"/>
      <c r="D64" s="7"/>
      <c r="E64" s="7"/>
      <c r="F64" s="7"/>
      <c r="G64" s="7"/>
      <c r="H64" s="16"/>
    </row>
    <row r="65" spans="2:8" ht="33" customHeight="1" x14ac:dyDescent="0.3">
      <c r="B65" s="35" t="s">
        <v>62</v>
      </c>
      <c r="C65" s="36"/>
      <c r="D65" s="36"/>
      <c r="E65" s="36"/>
      <c r="F65" s="36"/>
      <c r="G65" s="36"/>
      <c r="H65" s="37"/>
    </row>
    <row r="66" spans="2:8" x14ac:dyDescent="0.3">
      <c r="B66" s="5"/>
      <c r="C66" s="3"/>
      <c r="D66" s="3"/>
      <c r="E66" s="3"/>
      <c r="F66" s="3"/>
      <c r="G66" s="3"/>
      <c r="H66" s="16"/>
    </row>
    <row r="67" spans="2:8" ht="33" customHeight="1" x14ac:dyDescent="0.3">
      <c r="B67" s="35" t="s">
        <v>63</v>
      </c>
      <c r="C67" s="36"/>
      <c r="D67" s="36"/>
      <c r="E67" s="36"/>
      <c r="F67" s="36"/>
      <c r="G67" s="36"/>
      <c r="H67" s="37"/>
    </row>
    <row r="68" spans="2:8" x14ac:dyDescent="0.3">
      <c r="B68" s="5"/>
      <c r="C68" s="3"/>
      <c r="D68" s="3"/>
      <c r="E68" s="3"/>
      <c r="F68" s="3"/>
      <c r="G68" s="3"/>
      <c r="H68" s="16"/>
    </row>
    <row r="69" spans="2:8" x14ac:dyDescent="0.3">
      <c r="B69" s="35" t="s">
        <v>64</v>
      </c>
      <c r="C69" s="36"/>
      <c r="D69" s="36"/>
      <c r="E69" s="36"/>
      <c r="F69" s="36"/>
      <c r="G69" s="36"/>
      <c r="H69" s="37"/>
    </row>
    <row r="70" spans="2:8" x14ac:dyDescent="0.3">
      <c r="B70" s="5"/>
      <c r="C70" s="3"/>
      <c r="D70" s="3"/>
      <c r="E70" s="3"/>
      <c r="F70" s="3"/>
      <c r="G70" s="3"/>
      <c r="H70" s="16"/>
    </row>
    <row r="71" spans="2:8" x14ac:dyDescent="0.3">
      <c r="B71" s="32" t="s">
        <v>46</v>
      </c>
      <c r="C71" s="33"/>
      <c r="D71" s="33"/>
      <c r="E71" s="33"/>
      <c r="F71" s="33"/>
      <c r="G71" s="33"/>
      <c r="H71" s="34"/>
    </row>
    <row r="72" spans="2:8" x14ac:dyDescent="0.3">
      <c r="B72" s="5"/>
      <c r="C72" s="3"/>
      <c r="D72" s="3"/>
      <c r="E72" s="3"/>
      <c r="F72" s="3"/>
      <c r="G72" s="3"/>
      <c r="H72" s="16"/>
    </row>
    <row r="73" spans="2:8" x14ac:dyDescent="0.3">
      <c r="B73" s="32" t="s">
        <v>66</v>
      </c>
      <c r="C73" s="33"/>
      <c r="D73" s="33"/>
      <c r="E73" s="33"/>
      <c r="F73" s="33"/>
      <c r="G73" s="33"/>
      <c r="H73" s="34"/>
    </row>
    <row r="74" spans="2:8" x14ac:dyDescent="0.3">
      <c r="B74" s="6"/>
      <c r="C74" s="7"/>
      <c r="D74" s="7"/>
      <c r="E74" s="7"/>
      <c r="F74" s="7"/>
      <c r="G74" s="7"/>
      <c r="H74" s="16"/>
    </row>
    <row r="75" spans="2:8" ht="31.2" customHeight="1" thickBot="1" x14ac:dyDescent="0.35">
      <c r="B75" s="29" t="s">
        <v>6</v>
      </c>
      <c r="C75" s="30"/>
      <c r="D75" s="30"/>
      <c r="E75" s="30"/>
      <c r="F75" s="30"/>
      <c r="G75" s="30"/>
      <c r="H75" s="31"/>
    </row>
  </sheetData>
  <mergeCells count="51">
    <mergeCell ref="C41:E41"/>
    <mergeCell ref="C42:E42"/>
    <mergeCell ref="C27:E27"/>
    <mergeCell ref="C28:E28"/>
    <mergeCell ref="C29:E29"/>
    <mergeCell ref="C30:E30"/>
    <mergeCell ref="C31:E31"/>
    <mergeCell ref="C32:E32"/>
    <mergeCell ref="C33:E33"/>
    <mergeCell ref="C34:E34"/>
    <mergeCell ref="B37:E37"/>
    <mergeCell ref="G56:H56"/>
    <mergeCell ref="C49:E49"/>
    <mergeCell ref="C5:H5"/>
    <mergeCell ref="B3:H3"/>
    <mergeCell ref="G57:H57"/>
    <mergeCell ref="B50:E50"/>
    <mergeCell ref="B51:G51"/>
    <mergeCell ref="C36:E36"/>
    <mergeCell ref="C35:E35"/>
    <mergeCell ref="C43:E43"/>
    <mergeCell ref="C44:E44"/>
    <mergeCell ref="C45:E45"/>
    <mergeCell ref="C46:E46"/>
    <mergeCell ref="C26:E26"/>
    <mergeCell ref="C25:E25"/>
    <mergeCell ref="C24:E24"/>
    <mergeCell ref="B2:H2"/>
    <mergeCell ref="D56:E56"/>
    <mergeCell ref="D58:E58"/>
    <mergeCell ref="C8:H8"/>
    <mergeCell ref="C7:H7"/>
    <mergeCell ref="C6:H6"/>
    <mergeCell ref="C23:E23"/>
    <mergeCell ref="C38:E38"/>
    <mergeCell ref="C39:E39"/>
    <mergeCell ref="C40:E40"/>
    <mergeCell ref="C47:E47"/>
    <mergeCell ref="C48:E48"/>
    <mergeCell ref="B21:G21"/>
    <mergeCell ref="B22:G22"/>
    <mergeCell ref="D57:E57"/>
    <mergeCell ref="G58:H58"/>
    <mergeCell ref="B75:H75"/>
    <mergeCell ref="B71:H71"/>
    <mergeCell ref="B65:H65"/>
    <mergeCell ref="B63:H63"/>
    <mergeCell ref="B62:H62"/>
    <mergeCell ref="B67:H67"/>
    <mergeCell ref="B69:H69"/>
    <mergeCell ref="B73:H7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Értékkészlet!$A$2:$A$5</xm:f>
          </x14:formula1>
          <xm:sqref>B11:B20</xm:sqref>
        </x14:dataValidation>
        <x14:dataValidation type="list" allowBlank="1" showInputMessage="1" showErrorMessage="1" xr:uid="{00000000-0002-0000-0000-000001000000}">
          <x14:formula1>
            <xm:f>Értékkészlet!$B$2:$B$5</xm:f>
          </x14:formula1>
          <xm:sqref>D11:D20</xm:sqref>
        </x14:dataValidation>
        <x14:dataValidation type="list" allowBlank="1" showInputMessage="1" showErrorMessage="1" xr:uid="{00000000-0002-0000-0000-000002000000}">
          <x14:formula1>
            <xm:f>Értékkészlet!$D$2:$D$5</xm:f>
          </x14:formula1>
          <xm:sqref>B39:B49</xm:sqref>
        </x14:dataValidation>
        <x14:dataValidation type="list" allowBlank="1" showInputMessage="1" showErrorMessage="1" xr:uid="{00000000-0002-0000-0000-000003000000}">
          <x14:formula1>
            <xm:f>Értékkészlet!$C$2:$C$11</xm:f>
          </x14:formula1>
          <xm:sqref>B24:B36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C6" sqref="C6"/>
    </sheetView>
  </sheetViews>
  <sheetFormatPr defaultRowHeight="14.4" x14ac:dyDescent="0.3"/>
  <cols>
    <col min="1" max="1" width="23.109375" bestFit="1" customWidth="1"/>
    <col min="2" max="2" width="17.44140625" bestFit="1" customWidth="1"/>
    <col min="3" max="3" width="45.44140625" bestFit="1" customWidth="1"/>
    <col min="4" max="4" width="31.33203125" bestFit="1" customWidth="1"/>
  </cols>
  <sheetData>
    <row r="1" spans="1:4" s="8" customFormat="1" x14ac:dyDescent="0.3">
      <c r="A1" s="8" t="s">
        <v>23</v>
      </c>
      <c r="B1" s="8" t="s">
        <v>15</v>
      </c>
      <c r="C1" s="8" t="s">
        <v>26</v>
      </c>
      <c r="D1" s="8" t="s">
        <v>27</v>
      </c>
    </row>
    <row r="2" spans="1:4" x14ac:dyDescent="0.3">
      <c r="A2" t="s">
        <v>13</v>
      </c>
      <c r="B2" t="s">
        <v>16</v>
      </c>
      <c r="C2" t="s">
        <v>54</v>
      </c>
      <c r="D2" t="s">
        <v>57</v>
      </c>
    </row>
    <row r="3" spans="1:4" x14ac:dyDescent="0.3">
      <c r="A3" t="s">
        <v>14</v>
      </c>
      <c r="B3" t="s">
        <v>17</v>
      </c>
      <c r="C3" t="s">
        <v>55</v>
      </c>
      <c r="D3" t="s">
        <v>58</v>
      </c>
    </row>
    <row r="4" spans="1:4" x14ac:dyDescent="0.3">
      <c r="A4" t="s">
        <v>29</v>
      </c>
      <c r="B4" t="s">
        <v>18</v>
      </c>
      <c r="C4" t="s">
        <v>30</v>
      </c>
      <c r="D4" t="s">
        <v>34</v>
      </c>
    </row>
    <row r="5" spans="1:4" x14ac:dyDescent="0.3">
      <c r="A5" t="s">
        <v>28</v>
      </c>
      <c r="B5" t="s">
        <v>52</v>
      </c>
      <c r="C5" t="s">
        <v>35</v>
      </c>
      <c r="D5" t="s">
        <v>40</v>
      </c>
    </row>
    <row r="6" spans="1:4" x14ac:dyDescent="0.3">
      <c r="C6" t="s">
        <v>32</v>
      </c>
    </row>
    <row r="7" spans="1:4" x14ac:dyDescent="0.3">
      <c r="C7" t="s">
        <v>31</v>
      </c>
    </row>
    <row r="8" spans="1:4" x14ac:dyDescent="0.3">
      <c r="C8" t="s">
        <v>36</v>
      </c>
    </row>
    <row r="9" spans="1:4" x14ac:dyDescent="0.3">
      <c r="C9" t="s">
        <v>42</v>
      </c>
    </row>
    <row r="10" spans="1:4" x14ac:dyDescent="0.3">
      <c r="C10" t="s">
        <v>56</v>
      </c>
    </row>
    <row r="11" spans="1:4" x14ac:dyDescent="0.3">
      <c r="C11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Ktgvetés</vt:lpstr>
      <vt:lpstr>Értékkészlet</vt:lpstr>
      <vt:lpstr>Dologi_kiadások</vt:lpstr>
      <vt:lpstr>Felhalmozási_kiadások</vt:lpstr>
      <vt:lpstr>Kifizetés_jogcíme</vt:lpstr>
      <vt:lpstr>Ktgvetés!Nyomtatási_terület</vt:lpstr>
      <vt:lpstr>Státusz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Hegedűs Eszter</dc:creator>
  <cp:lastModifiedBy>Gelencsér Annamária Maja (pályázati szakértő)</cp:lastModifiedBy>
  <cp:lastPrinted>2021-09-14T12:42:03Z</cp:lastPrinted>
  <dcterms:created xsi:type="dcterms:W3CDTF">2018-11-07T08:52:02Z</dcterms:created>
  <dcterms:modified xsi:type="dcterms:W3CDTF">2026-06-15T09:12:17Z</dcterms:modified>
</cp:coreProperties>
</file>