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K:\SEIIPCS\PALYAZATOK\Semmelweis Lendület Program\2024\"/>
    </mc:Choice>
  </mc:AlternateContent>
  <xr:revisionPtr revIDLastSave="0" documentId="13_ncr:1_{D413D6EA-0380-4831-86AB-C4320A2C28C4}" xr6:coauthVersionLast="47" xr6:coauthVersionMax="47" xr10:uidLastSave="{00000000-0000-0000-0000-000000000000}"/>
  <bookViews>
    <workbookView xWindow="-110" yWindow="-110" windowWidth="25820" windowHeight="15500" activeTab="1" xr2:uid="{00000000-000D-0000-FFFF-FFFF00000000}"/>
  </bookViews>
  <sheets>
    <sheet name="Összesítő" sheetId="2" r:id="rId1"/>
    <sheet name="2024.07.152025.07.14." sheetId="4" r:id="rId2"/>
    <sheet name="Értékkészlet" sheetId="3" state="hidden" r:id="rId3"/>
  </sheets>
  <definedNames>
    <definedName name="Dologi_kiadások">Értékkészlet!$C$1:$C$11</definedName>
    <definedName name="Felhalmozási_kiadások">Értékkészlet!$D$1:$D$5</definedName>
    <definedName name="Kifizetés_jogcíme">Értékkészlet!$B$1:$B$4</definedName>
    <definedName name="_xlnm.Print_Area" localSheetId="0">Összesítő!$B$2:$H$23</definedName>
    <definedName name="Státusz">Értékkészlet!$A$1:$A$5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2" l="1"/>
  <c r="G15" i="2"/>
  <c r="F15" i="2"/>
  <c r="H14" i="2"/>
  <c r="G14" i="2"/>
  <c r="F14" i="2"/>
  <c r="H12" i="2"/>
  <c r="H11" i="2"/>
  <c r="B6" i="4"/>
  <c r="B7" i="4"/>
  <c r="B5" i="4"/>
  <c r="A57" i="4" s="1"/>
  <c r="F50" i="4"/>
  <c r="E50" i="4"/>
  <c r="F49" i="4"/>
  <c r="G49" i="4" s="1"/>
  <c r="F48" i="4"/>
  <c r="G48" i="4" s="1"/>
  <c r="G47" i="4"/>
  <c r="F47" i="4"/>
  <c r="G46" i="4"/>
  <c r="F46" i="4"/>
  <c r="G45" i="4"/>
  <c r="F45" i="4"/>
  <c r="F44" i="4"/>
  <c r="G44" i="4" s="1"/>
  <c r="G43" i="4"/>
  <c r="F43" i="4"/>
  <c r="G42" i="4"/>
  <c r="F42" i="4"/>
  <c r="G41" i="4"/>
  <c r="F41" i="4"/>
  <c r="F40" i="4"/>
  <c r="G40" i="4" s="1"/>
  <c r="G39" i="4"/>
  <c r="G50" i="4" s="1"/>
  <c r="F39" i="4"/>
  <c r="E37" i="4"/>
  <c r="F36" i="4"/>
  <c r="G36" i="4" s="1"/>
  <c r="F35" i="4"/>
  <c r="G35" i="4" s="1"/>
  <c r="F34" i="4"/>
  <c r="G34" i="4" s="1"/>
  <c r="F33" i="4"/>
  <c r="G33" i="4" s="1"/>
  <c r="F32" i="4"/>
  <c r="G32" i="4" s="1"/>
  <c r="F31" i="4"/>
  <c r="G31" i="4" s="1"/>
  <c r="F30" i="4"/>
  <c r="G30" i="4" s="1"/>
  <c r="F29" i="4"/>
  <c r="G29" i="4" s="1"/>
  <c r="F28" i="4"/>
  <c r="G28" i="4" s="1"/>
  <c r="F27" i="4"/>
  <c r="G27" i="4" s="1"/>
  <c r="F26" i="4"/>
  <c r="G26" i="4" s="1"/>
  <c r="F25" i="4"/>
  <c r="G25" i="4" s="1"/>
  <c r="F24" i="4"/>
  <c r="F37" i="4" s="1"/>
  <c r="G20" i="4"/>
  <c r="G19" i="4"/>
  <c r="G18" i="4"/>
  <c r="G17" i="4"/>
  <c r="G16" i="4"/>
  <c r="G15" i="4"/>
  <c r="G14" i="4"/>
  <c r="G13" i="4"/>
  <c r="G12" i="4"/>
  <c r="G11" i="4"/>
  <c r="G21" i="4" s="1"/>
  <c r="B22" i="2"/>
  <c r="G22" i="4" l="1"/>
  <c r="G51" i="4" s="1"/>
  <c r="G24" i="4"/>
  <c r="G37" i="4" s="1"/>
  <c r="H16" i="2" l="1"/>
</calcChain>
</file>

<file path=xl/sharedStrings.xml><?xml version="1.0" encoding="utf-8"?>
<sst xmlns="http://schemas.openxmlformats.org/spreadsheetml/2006/main" count="111" uniqueCount="75">
  <si>
    <t>Szervezeti egység:</t>
  </si>
  <si>
    <t>KÖLTSÉGTERV</t>
  </si>
  <si>
    <t>KITÖLTÉSI ÚTMUTATÓ:</t>
  </si>
  <si>
    <t>Pályázó neve:</t>
  </si>
  <si>
    <t>Pályamű címe:</t>
  </si>
  <si>
    <r>
      <t xml:space="preserve">Budapest, </t>
    </r>
    <r>
      <rPr>
        <sz val="12"/>
        <color theme="1"/>
        <rFont val="Garamond"/>
        <family val="1"/>
        <charset val="238"/>
      </rPr>
      <t>………………………………...</t>
    </r>
  </si>
  <si>
    <r>
      <rPr>
        <b/>
        <sz val="12"/>
        <rFont val="Symbol"/>
        <family val="1"/>
        <charset val="2"/>
      </rPr>
      <t>Þ</t>
    </r>
    <r>
      <rPr>
        <b/>
        <sz val="10.8"/>
        <rFont val="Garamond"/>
        <family val="1"/>
        <charset val="238"/>
      </rPr>
      <t xml:space="preserve">   </t>
    </r>
    <r>
      <rPr>
        <b/>
        <sz val="12"/>
        <rFont val="Garamond"/>
        <family val="1"/>
        <charset val="238"/>
      </rPr>
      <t>A pénzügyi adatok helyességének, hitelességének és megalapozottságának ellenőrzése és igazolása a pályázó szervezeti egység gazdasági vezetőjének feladata.</t>
    </r>
  </si>
  <si>
    <t>pályázó aláírása</t>
  </si>
  <si>
    <t>Megnevezés</t>
  </si>
  <si>
    <t>fő</t>
  </si>
  <si>
    <t>hó</t>
  </si>
  <si>
    <t>Szakmai Indoklás</t>
  </si>
  <si>
    <t>Technikai segédszemélyzet</t>
  </si>
  <si>
    <t>K+F munkatárs</t>
  </si>
  <si>
    <t>Kifizetés jogcíme</t>
  </si>
  <si>
    <t>Munkabér</t>
  </si>
  <si>
    <t>Illetménykiegészítés</t>
  </si>
  <si>
    <t>Megbízási díj</t>
  </si>
  <si>
    <t>Személyi kifizetések összesen (T21)</t>
  </si>
  <si>
    <t>Nettó összeg</t>
  </si>
  <si>
    <t>ÁFA</t>
  </si>
  <si>
    <t>Bruttó kifizetés</t>
  </si>
  <si>
    <t>Státusz</t>
  </si>
  <si>
    <t>Megnevezés / Státusz</t>
  </si>
  <si>
    <t>Dologi kiadások</t>
  </si>
  <si>
    <t>Felhalmozási kiadások</t>
  </si>
  <si>
    <t>Egyéb</t>
  </si>
  <si>
    <t>Hallgató</t>
  </si>
  <si>
    <t>állatok</t>
  </si>
  <si>
    <t>publikációs költségek</t>
  </si>
  <si>
    <t>tagdíj</t>
  </si>
  <si>
    <t>vegyszerek, anyagok</t>
  </si>
  <si>
    <t>meglévő eszköz felújítása</t>
  </si>
  <si>
    <t>konferencia részvétel (szállás, utazás, regisztrációs díj)</t>
  </si>
  <si>
    <t>eszköz karbantartási díja</t>
  </si>
  <si>
    <t>Bérjárulékok (T23)</t>
  </si>
  <si>
    <t>Dologi kiadások összesen (T28)</t>
  </si>
  <si>
    <t>Felhalmozási kiadások összesen (T31)</t>
  </si>
  <si>
    <t>immateriális javak (szofvere, licence, ipari minta, szabadalom, találmány)</t>
  </si>
  <si>
    <t>eszközök (gépek, berendezés, nagyértékű műszerek)</t>
  </si>
  <si>
    <t>bérleti díj (műszerek, eszközök)</t>
  </si>
  <si>
    <t>labormunka</t>
  </si>
  <si>
    <t>laboratóriumi vizsgálatokhoz</t>
  </si>
  <si>
    <t>számítógép</t>
  </si>
  <si>
    <r>
      <rPr>
        <b/>
        <sz val="12"/>
        <rFont val="Symbol"/>
        <family val="1"/>
        <charset val="2"/>
      </rPr>
      <t>Þ</t>
    </r>
    <r>
      <rPr>
        <b/>
        <sz val="10.8"/>
        <rFont val="Garamond"/>
        <family val="1"/>
        <charset val="238"/>
      </rPr>
      <t xml:space="preserve">   </t>
    </r>
    <r>
      <rPr>
        <b/>
        <sz val="12"/>
        <rFont val="Garamond"/>
        <family val="1"/>
        <charset val="238"/>
      </rPr>
      <t>A táblázat PÉLDÁ-kat tartalmaz, kérjük átírni.</t>
    </r>
  </si>
  <si>
    <t>Megvalósítási időszak:</t>
  </si>
  <si>
    <t>műszer karbantartás</t>
  </si>
  <si>
    <t>xy folyóiratban megjelenés</t>
  </si>
  <si>
    <t>Bruttó Bér 
Ft/hó</t>
  </si>
  <si>
    <t>3 fő …. Konfernecia részvétele (repülőjegy, szállás, regisztrációs díj)</t>
  </si>
  <si>
    <t>Napidíj</t>
  </si>
  <si>
    <t>kisértékű tárgyi eszközök</t>
  </si>
  <si>
    <t>vegyszerek</t>
  </si>
  <si>
    <t>egyéb szakmai eszközök (laboreszközök)</t>
  </si>
  <si>
    <t>külső szolgáltatás (tanácsadás, kutatás, vizsgálat stb.)</t>
  </si>
  <si>
    <t>szakmai eszközök (gépek, berendezés, nagyértékű műszerek)</t>
  </si>
  <si>
    <t>informatikai eszközök (számítógép, monitor, laptop)</t>
  </si>
  <si>
    <t>szervezeti egység
pénzügyi ellenjegyzésre jogosult munkatársának aláírása</t>
  </si>
  <si>
    <t>szervezeti egység
vezetőjének aláírása</t>
  </si>
  <si>
    <r>
      <rPr>
        <b/>
        <sz val="12"/>
        <rFont val="Symbol"/>
        <family val="1"/>
        <charset val="2"/>
      </rPr>
      <t xml:space="preserve">Þ  </t>
    </r>
    <r>
      <rPr>
        <b/>
        <sz val="12"/>
        <rFont val="Garamond"/>
        <family val="1"/>
        <charset val="238"/>
      </rPr>
      <t>A formázást és képletezést meg kell tartani, külön kérjük ellenőrizni, hogy nyomtatásban is az űrlap szerint jelenjen meg minden adat.
Az űrlap minden mezőjének kitöltése (így a szakmai indokolás is) kötelező.</t>
    </r>
  </si>
  <si>
    <r>
      <rPr>
        <b/>
        <sz val="12"/>
        <rFont val="Symbol"/>
        <family val="1"/>
        <charset val="2"/>
      </rPr>
      <t>Þ</t>
    </r>
    <r>
      <rPr>
        <b/>
        <sz val="10.8"/>
        <rFont val="Garamond"/>
        <family val="1"/>
        <charset val="238"/>
      </rPr>
      <t xml:space="preserve">   </t>
    </r>
    <r>
      <rPr>
        <b/>
        <sz val="12"/>
        <rFont val="Garamond"/>
        <family val="1"/>
        <charset val="238"/>
      </rPr>
      <t>A megnevezés, illetve kifizetési jogcímeket a legördülő menüből kérjük kiválasztani. Amennyiben a személyi soron az egyéb kerül kiválasztásra kérjük a szakmai indoklásnál azt pontosan kifejteni.</t>
    </r>
  </si>
  <si>
    <r>
      <rPr>
        <b/>
        <sz val="12"/>
        <rFont val="Symbol"/>
        <family val="1"/>
        <charset val="2"/>
      </rPr>
      <t>Þ</t>
    </r>
    <r>
      <rPr>
        <b/>
        <sz val="10.8"/>
        <rFont val="Garamond"/>
        <family val="1"/>
        <charset val="238"/>
      </rPr>
      <t xml:space="preserve">  Az üresen marad sorok törölhetőek a táblázatból.</t>
    </r>
  </si>
  <si>
    <t>név</t>
  </si>
  <si>
    <r>
      <rPr>
        <b/>
        <sz val="12"/>
        <rFont val="Symbol"/>
        <family val="1"/>
        <charset val="2"/>
      </rPr>
      <t>Þ</t>
    </r>
    <r>
      <rPr>
        <b/>
        <sz val="10.8"/>
        <rFont val="Garamond"/>
        <family val="1"/>
        <charset val="238"/>
      </rPr>
      <t xml:space="preserve">   </t>
    </r>
    <r>
      <rPr>
        <b/>
        <sz val="12"/>
        <rFont val="Garamond"/>
        <family val="1"/>
        <charset val="238"/>
      </rPr>
      <t>Az aláírók nevét kérjük kitölteni.</t>
    </r>
  </si>
  <si>
    <t>Szív Elek</t>
  </si>
  <si>
    <t>MINDÖSSZESEN</t>
  </si>
  <si>
    <t>SEMMELWEIS LENDÜLET PROGRAM 2024</t>
  </si>
  <si>
    <t>Év</t>
  </si>
  <si>
    <t>Nettó</t>
  </si>
  <si>
    <t>Bruttó</t>
  </si>
  <si>
    <t>adatok Ft-ban</t>
  </si>
  <si>
    <r>
      <rPr>
        <b/>
        <sz val="12"/>
        <rFont val="Symbol"/>
        <family val="1"/>
        <charset val="2"/>
      </rPr>
      <t xml:space="preserve">Þ  </t>
    </r>
    <r>
      <rPr>
        <b/>
        <sz val="12"/>
        <rFont val="Garamond"/>
        <family val="1"/>
        <charset val="238"/>
      </rPr>
      <t>A formázást és képletezést meg kell tartani, külön kérjük ellenőrizni, hogy nyomtatásban is az űrlap szerint jelenjen meg minden adat.
Az űrlap pályázóra, pályázatra, szervezeti egységre és megvalósítási időszakra vonatkozó mezőinek kitöltése kötelező.</t>
    </r>
  </si>
  <si>
    <t>Teljes Bruttó Bér</t>
  </si>
  <si>
    <r>
      <rPr>
        <b/>
        <sz val="12"/>
        <rFont val="Symbol"/>
        <family val="1"/>
        <charset val="2"/>
      </rPr>
      <t>Þ</t>
    </r>
    <r>
      <rPr>
        <b/>
        <sz val="10.8"/>
        <rFont val="Garamond"/>
        <family val="1"/>
        <charset val="238"/>
      </rPr>
      <t xml:space="preserve">   </t>
    </r>
    <r>
      <rPr>
        <b/>
        <sz val="12"/>
        <rFont val="Garamond"/>
        <family val="1"/>
        <charset val="238"/>
      </rPr>
      <t>A személyi kifizetésnél a hónapok számának megadásánál az adott évre vonatkozó maximális időtartamot kell figyelembe venni.</t>
    </r>
  </si>
  <si>
    <r>
      <rPr>
        <b/>
        <sz val="12"/>
        <rFont val="Symbol"/>
        <family val="1"/>
        <charset val="2"/>
      </rPr>
      <t>Þ</t>
    </r>
    <r>
      <rPr>
        <b/>
        <sz val="10.8"/>
        <rFont val="Garamond"/>
        <family val="1"/>
        <charset val="238"/>
      </rPr>
      <t xml:space="preserve">   </t>
    </r>
    <r>
      <rPr>
        <b/>
        <sz val="12"/>
        <rFont val="Garamond"/>
        <family val="1"/>
        <charset val="238"/>
      </rPr>
      <t>A pénzügyi adatok esetében kérjük, hogy az egyes éveket töltsék ki.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</si>
</sst>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1"/>
      <color theme="1"/>
      <name val="Calibri"/>
      <family val="2"/>
      <charset val="238"/>
      <scheme val="minor"/>
    </font>
    <font>
      <sz val="12"/>
      <color theme="1"/>
      <name val="Calibri Light"/>
      <family val="2"/>
      <charset val="238"/>
      <scheme val="major"/>
    </font>
    <font>
      <sz val="12"/>
      <color theme="1"/>
      <name val="Garamond"/>
      <family val="1"/>
      <charset val="238"/>
    </font>
    <font>
      <b/>
      <sz val="12"/>
      <color theme="1"/>
      <name val="Garamond"/>
      <family val="1"/>
      <charset val="238"/>
    </font>
    <font>
      <b/>
      <sz val="16"/>
      <color rgb="FFFF0000"/>
      <name val="Garamond"/>
      <family val="1"/>
      <charset val="238"/>
    </font>
    <font>
      <b/>
      <sz val="12"/>
      <name val="Garamond"/>
      <family val="1"/>
      <charset val="238"/>
    </font>
    <font>
      <sz val="12"/>
      <name val="Garamond"/>
      <family val="1"/>
      <charset val="238"/>
    </font>
    <font>
      <b/>
      <sz val="12"/>
      <name val="Symbol"/>
      <family val="1"/>
      <charset val="2"/>
    </font>
    <font>
      <b/>
      <sz val="10.8"/>
      <name val="Garamond"/>
      <family val="1"/>
      <charset val="238"/>
    </font>
    <font>
      <b/>
      <sz val="11"/>
      <color theme="1"/>
      <name val="Calibri"/>
      <family val="2"/>
      <charset val="238"/>
      <scheme val="minor"/>
    </font>
    <font>
      <b/>
      <sz val="12"/>
      <color rgb="FFFF0000"/>
      <name val="Garamond"/>
      <family val="1"/>
      <charset val="238"/>
    </font>
    <font>
      <sz val="10"/>
      <color theme="1"/>
      <name val="Garamond"/>
      <family val="1"/>
      <charset val="238"/>
    </font>
    <font>
      <b/>
      <sz val="12"/>
      <name val="Garamond"/>
      <family val="1"/>
      <charset val="2"/>
    </font>
  </fonts>
  <fills count="4">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6" fillId="0" borderId="0" xfId="0" applyFont="1"/>
    <xf numFmtId="0" fontId="5" fillId="0" borderId="6" xfId="0" applyFont="1" applyBorder="1" applyAlignment="1">
      <alignment horizontal="left" wrapText="1"/>
    </xf>
    <xf numFmtId="0" fontId="5" fillId="0" borderId="6" xfId="0" applyFont="1" applyBorder="1"/>
    <xf numFmtId="0" fontId="5" fillId="0" borderId="6" xfId="0" applyFont="1" applyBorder="1" applyAlignment="1">
      <alignment horizontal="left"/>
    </xf>
    <xf numFmtId="0" fontId="5" fillId="0" borderId="0" xfId="0" applyFont="1" applyAlignment="1">
      <alignment horizontal="left"/>
    </xf>
    <xf numFmtId="0" fontId="9" fillId="0" borderId="0" xfId="0" applyFont="1" applyAlignment="1">
      <alignment horizontal="center"/>
    </xf>
    <xf numFmtId="0" fontId="3" fillId="0" borderId="1" xfId="0" applyFont="1" applyBorder="1"/>
    <xf numFmtId="0" fontId="10" fillId="0" borderId="0" xfId="0" applyFont="1" applyAlignment="1">
      <alignment horizontal="center"/>
    </xf>
    <xf numFmtId="0" fontId="3" fillId="0" borderId="1" xfId="0" applyFont="1" applyBorder="1" applyAlignment="1">
      <alignment horizontal="center" vertical="center" wrapText="1"/>
    </xf>
    <xf numFmtId="3" fontId="3" fillId="3" borderId="1" xfId="0" applyNumberFormat="1" applyFont="1" applyFill="1" applyBorder="1"/>
    <xf numFmtId="0" fontId="3" fillId="0" borderId="0" xfId="0" applyFont="1"/>
    <xf numFmtId="3" fontId="3" fillId="2" borderId="1" xfId="0" applyNumberFormat="1" applyFont="1" applyFill="1" applyBorder="1"/>
    <xf numFmtId="0" fontId="2" fillId="0" borderId="11" xfId="0" applyFont="1" applyBorder="1"/>
    <xf numFmtId="0" fontId="11" fillId="0" borderId="0" xfId="0" applyFont="1"/>
    <xf numFmtId="3" fontId="11" fillId="0" borderId="1" xfId="0" applyNumberFormat="1" applyFont="1" applyBorder="1"/>
    <xf numFmtId="0" fontId="2" fillId="0" borderId="0" xfId="0" applyFont="1" applyAlignment="1">
      <alignment horizontal="center" vertical="top" wrapText="1"/>
    </xf>
    <xf numFmtId="0" fontId="2" fillId="0" borderId="10" xfId="0" applyFont="1" applyBorder="1"/>
    <xf numFmtId="0" fontId="11" fillId="0" borderId="1" xfId="0" applyFont="1" applyBorder="1" applyProtection="1">
      <protection locked="0"/>
    </xf>
    <xf numFmtId="0" fontId="11" fillId="0" borderId="1" xfId="0" applyFont="1" applyBorder="1" applyAlignment="1" applyProtection="1">
      <alignment vertical="center" wrapText="1"/>
      <protection locked="0"/>
    </xf>
    <xf numFmtId="3" fontId="11" fillId="0" borderId="1" xfId="0" applyNumberFormat="1" applyFont="1" applyBorder="1" applyProtection="1">
      <protection locked="0"/>
    </xf>
    <xf numFmtId="0" fontId="3" fillId="0" borderId="1"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horizontal="center" vertical="center"/>
      <protection locked="0"/>
    </xf>
    <xf numFmtId="0" fontId="2" fillId="0" borderId="0" xfId="0" applyFont="1" applyAlignment="1">
      <alignment horizontal="right"/>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5" xfId="0" applyFont="1" applyFill="1" applyBorder="1" applyAlignment="1">
      <alignment horizontal="left"/>
    </xf>
    <xf numFmtId="0" fontId="3" fillId="0" borderId="0" xfId="0" applyFont="1" applyAlignment="1">
      <alignment horizontal="center"/>
    </xf>
    <xf numFmtId="0" fontId="2" fillId="0" borderId="10" xfId="0" applyFont="1" applyBorder="1" applyAlignment="1">
      <alignment horizontal="center"/>
    </xf>
    <xf numFmtId="0" fontId="2" fillId="0" borderId="0" xfId="0" applyFont="1" applyAlignment="1" applyProtection="1">
      <alignment horizontal="center" vertical="top" wrapText="1"/>
      <protection locked="0"/>
    </xf>
    <xf numFmtId="0" fontId="2" fillId="0" borderId="1" xfId="0" applyFont="1" applyBorder="1" applyAlignment="1" applyProtection="1">
      <alignment horizontal="center" vertical="center"/>
      <protection locked="0"/>
    </xf>
    <xf numFmtId="0" fontId="3" fillId="0" borderId="2" xfId="0" applyFont="1" applyBorder="1" applyAlignment="1" applyProtection="1">
      <alignment horizontal="center"/>
      <protection locked="0"/>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5" xfId="0" applyFont="1" applyFill="1" applyBorder="1" applyAlignment="1">
      <alignment horizontal="left"/>
    </xf>
    <xf numFmtId="0" fontId="12"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12" fillId="0" borderId="6" xfId="0" applyFont="1" applyBorder="1" applyAlignment="1">
      <alignment horizontal="left" wrapText="1"/>
    </xf>
    <xf numFmtId="0" fontId="5" fillId="0" borderId="0" xfId="0" applyFont="1" applyAlignment="1">
      <alignment horizontal="left" wrapText="1"/>
    </xf>
    <xf numFmtId="0" fontId="5" fillId="0" borderId="11" xfId="0" applyFont="1" applyBorder="1" applyAlignment="1">
      <alignment horizontal="left" wrapText="1"/>
    </xf>
    <xf numFmtId="0" fontId="4" fillId="0" borderId="8"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0" borderId="6" xfId="0" applyFont="1" applyBorder="1" applyAlignment="1">
      <alignment horizontal="left"/>
    </xf>
    <xf numFmtId="0" fontId="5" fillId="0" borderId="0" xfId="0" applyFont="1" applyAlignment="1">
      <alignment horizontal="left"/>
    </xf>
    <xf numFmtId="0" fontId="5" fillId="0" borderId="11" xfId="0" applyFont="1" applyBorder="1" applyAlignment="1">
      <alignment horizontal="lef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5" fillId="0" borderId="6" xfId="0" applyFont="1" applyBorder="1" applyAlignment="1">
      <alignment horizontal="left" wrapText="1"/>
    </xf>
    <xf numFmtId="0" fontId="5" fillId="0" borderId="6" xfId="0" applyFont="1" applyBorder="1" applyAlignment="1">
      <alignment horizontal="left" vertical="center" wrapText="1"/>
    </xf>
  </cellXfs>
  <cellStyles count="1">
    <cellStyle name="Normál" xfId="0" builtinId="0"/>
  </cellStyles>
  <dxfs count="0"/>
  <tableStyles count="1" defaultTableStyle="TableStyleMedium2" defaultPivotStyle="PivotStyleLight16">
    <tableStyle name="Invisible" pivot="0" table="0" count="0" xr9:uid="{D48AE299-A510-4397-A5E6-55ADB075303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3"/>
  <sheetViews>
    <sheetView topLeftCell="A6" workbookViewId="0">
      <selection activeCell="H16" sqref="H16"/>
    </sheetView>
  </sheetViews>
  <sheetFormatPr defaultColWidth="8.90625" defaultRowHeight="15.5"/>
  <cols>
    <col min="1" max="1" width="4.36328125" style="2" customWidth="1"/>
    <col min="2" max="2" width="29.6328125" style="2" bestFit="1" customWidth="1"/>
    <col min="3" max="3" width="26.54296875" style="2" customWidth="1"/>
    <col min="4" max="4" width="15.54296875" style="2" customWidth="1"/>
    <col min="5" max="5" width="8.90625" style="2"/>
    <col min="6" max="6" width="10" style="2" customWidth="1"/>
    <col min="7" max="7" width="10.54296875" style="2" customWidth="1"/>
    <col min="8" max="8" width="15.453125" style="2" customWidth="1"/>
    <col min="9" max="16384" width="8.90625" style="2"/>
  </cols>
  <sheetData>
    <row r="2" spans="2:10">
      <c r="B2" s="36" t="s">
        <v>1</v>
      </c>
      <c r="C2" s="36"/>
      <c r="D2" s="36"/>
      <c r="E2" s="36"/>
      <c r="F2" s="36"/>
      <c r="G2" s="36"/>
      <c r="H2" s="36"/>
    </row>
    <row r="3" spans="2:10">
      <c r="B3" s="36" t="s">
        <v>66</v>
      </c>
      <c r="C3" s="36"/>
      <c r="D3" s="36"/>
      <c r="E3" s="36"/>
      <c r="F3" s="36"/>
      <c r="G3" s="36"/>
      <c r="H3" s="36"/>
    </row>
    <row r="4" spans="2:10">
      <c r="J4" s="10"/>
    </row>
    <row r="5" spans="2:10" ht="20.149999999999999" customHeight="1">
      <c r="B5" s="9" t="s">
        <v>3</v>
      </c>
      <c r="C5" s="39" t="s">
        <v>64</v>
      </c>
      <c r="D5" s="39"/>
      <c r="E5" s="39"/>
      <c r="F5" s="39"/>
      <c r="G5" s="39"/>
      <c r="H5" s="39"/>
    </row>
    <row r="6" spans="2:10" ht="20.149999999999999" customHeight="1">
      <c r="B6" s="9" t="s">
        <v>4</v>
      </c>
      <c r="C6" s="39"/>
      <c r="D6" s="39"/>
      <c r="E6" s="39"/>
      <c r="F6" s="39"/>
      <c r="G6" s="39"/>
      <c r="H6" s="39"/>
    </row>
    <row r="7" spans="2:10" ht="20.149999999999999" customHeight="1">
      <c r="B7" s="9" t="s">
        <v>0</v>
      </c>
      <c r="C7" s="39"/>
      <c r="D7" s="39"/>
      <c r="E7" s="39"/>
      <c r="F7" s="39"/>
      <c r="G7" s="39"/>
      <c r="H7" s="39"/>
    </row>
    <row r="8" spans="2:10" ht="20.149999999999999" customHeight="1">
      <c r="B8" s="9" t="s">
        <v>45</v>
      </c>
      <c r="C8" s="39"/>
      <c r="D8" s="39"/>
      <c r="E8" s="39"/>
      <c r="F8" s="39"/>
      <c r="G8" s="39"/>
      <c r="H8" s="39"/>
    </row>
    <row r="9" spans="2:10" ht="20.149999999999999" customHeight="1">
      <c r="B9" s="13"/>
      <c r="C9" s="28"/>
      <c r="D9" s="28"/>
      <c r="E9" s="28"/>
      <c r="F9" s="28"/>
      <c r="G9" s="28"/>
      <c r="H9" s="28"/>
    </row>
    <row r="10" spans="2:10">
      <c r="H10" s="29" t="s">
        <v>70</v>
      </c>
    </row>
    <row r="11" spans="2:10" s="13" customFormat="1">
      <c r="B11" s="33" t="s">
        <v>18</v>
      </c>
      <c r="C11" s="34"/>
      <c r="D11" s="34"/>
      <c r="E11" s="34"/>
      <c r="F11" s="34"/>
      <c r="G11" s="35"/>
      <c r="H11" s="12">
        <f>'2024.07.152025.07.14.'!G21</f>
        <v>1400000</v>
      </c>
    </row>
    <row r="12" spans="2:10" s="13" customFormat="1">
      <c r="B12" s="33" t="s">
        <v>35</v>
      </c>
      <c r="C12" s="34"/>
      <c r="D12" s="34"/>
      <c r="E12" s="34"/>
      <c r="F12" s="34"/>
      <c r="G12" s="35"/>
      <c r="H12" s="12">
        <f>'2024.07.152025.07.14.'!G22</f>
        <v>182000</v>
      </c>
    </row>
    <row r="13" spans="2:10" s="16" customFormat="1">
      <c r="B13" s="21"/>
      <c r="C13" s="30"/>
      <c r="D13" s="31"/>
      <c r="E13" s="32"/>
      <c r="F13" s="11" t="s">
        <v>68</v>
      </c>
      <c r="G13" s="11" t="s">
        <v>20</v>
      </c>
      <c r="H13" s="11" t="s">
        <v>69</v>
      </c>
    </row>
    <row r="14" spans="2:10">
      <c r="B14" s="33" t="s">
        <v>36</v>
      </c>
      <c r="C14" s="34"/>
      <c r="D14" s="34"/>
      <c r="E14" s="35"/>
      <c r="F14" s="12">
        <f>'2024.07.152025.07.14.'!E37</f>
        <v>1250000</v>
      </c>
      <c r="G14" s="12">
        <f>'2024.07.152025.07.14.'!F37</f>
        <v>337500</v>
      </c>
      <c r="H14" s="12">
        <f>'2024.07.152025.07.14.'!G37</f>
        <v>1587500</v>
      </c>
    </row>
    <row r="15" spans="2:10">
      <c r="B15" s="33" t="s">
        <v>37</v>
      </c>
      <c r="C15" s="34"/>
      <c r="D15" s="34"/>
      <c r="E15" s="35"/>
      <c r="F15" s="12">
        <f>'2024.07.152025.07.14.'!E50</f>
        <v>1000500</v>
      </c>
      <c r="G15" s="12">
        <f>'2024.07.152025.07.14.'!F50</f>
        <v>270135</v>
      </c>
      <c r="H15" s="12">
        <f>'2024.07.152025.07.14.'!G50</f>
        <v>1270635</v>
      </c>
    </row>
    <row r="16" spans="2:10" s="13" customFormat="1">
      <c r="B16" s="41" t="s">
        <v>65</v>
      </c>
      <c r="C16" s="42"/>
      <c r="D16" s="42"/>
      <c r="E16" s="42"/>
      <c r="F16" s="42"/>
      <c r="G16" s="43"/>
      <c r="H16" s="14">
        <f>+H11+H12+H14+H15</f>
        <v>4440135</v>
      </c>
    </row>
    <row r="18" spans="2:8" s="1" customFormat="1">
      <c r="B18" s="24" t="s">
        <v>5</v>
      </c>
      <c r="C18" s="2"/>
      <c r="D18" s="2"/>
      <c r="E18" s="2"/>
      <c r="F18" s="2"/>
      <c r="G18" s="2"/>
    </row>
    <row r="19" spans="2:8" s="1" customFormat="1">
      <c r="B19" s="2"/>
      <c r="C19" s="2"/>
      <c r="D19" s="2"/>
      <c r="E19" s="2"/>
      <c r="F19" s="2"/>
      <c r="G19" s="2"/>
    </row>
    <row r="21" spans="2:8">
      <c r="B21" s="19"/>
      <c r="D21" s="37"/>
      <c r="E21" s="37"/>
      <c r="G21" s="37"/>
      <c r="H21" s="37"/>
    </row>
    <row r="22" spans="2:8">
      <c r="B22" s="25" t="str">
        <f>+C5</f>
        <v>Szív Elek</v>
      </c>
      <c r="C22" s="26"/>
      <c r="D22" s="40" t="s">
        <v>62</v>
      </c>
      <c r="E22" s="40"/>
      <c r="F22" s="26"/>
      <c r="G22" s="40" t="s">
        <v>62</v>
      </c>
      <c r="H22" s="40"/>
    </row>
    <row r="23" spans="2:8" s="18" customFormat="1" ht="65.400000000000006" customHeight="1">
      <c r="B23" s="27" t="s">
        <v>7</v>
      </c>
      <c r="C23" s="27"/>
      <c r="D23" s="38" t="s">
        <v>58</v>
      </c>
      <c r="E23" s="38"/>
      <c r="F23" s="27"/>
      <c r="G23" s="38" t="s">
        <v>57</v>
      </c>
      <c r="H23" s="38"/>
    </row>
    <row r="26" spans="2:8" ht="16" thickBot="1"/>
    <row r="27" spans="2:8" ht="20.5">
      <c r="B27" s="53" t="s">
        <v>2</v>
      </c>
      <c r="C27" s="54"/>
      <c r="D27" s="54"/>
      <c r="E27" s="54"/>
      <c r="F27" s="54"/>
      <c r="G27" s="54"/>
      <c r="H27" s="55"/>
    </row>
    <row r="28" spans="2:8" ht="50.4" customHeight="1">
      <c r="B28" s="50" t="s">
        <v>71</v>
      </c>
      <c r="C28" s="51"/>
      <c r="D28" s="51"/>
      <c r="E28" s="51"/>
      <c r="F28" s="51"/>
      <c r="G28" s="51"/>
      <c r="H28" s="52"/>
    </row>
    <row r="29" spans="2:8">
      <c r="B29" s="4"/>
      <c r="C29" s="7"/>
      <c r="D29" s="7"/>
      <c r="E29" s="7"/>
      <c r="F29" s="7"/>
      <c r="G29" s="7"/>
      <c r="H29" s="15"/>
    </row>
    <row r="30" spans="2:8" ht="29.4" customHeight="1">
      <c r="B30" s="44" t="s">
        <v>74</v>
      </c>
      <c r="C30" s="45"/>
      <c r="D30" s="45"/>
      <c r="E30" s="45"/>
      <c r="F30" s="45"/>
      <c r="G30" s="45"/>
      <c r="H30" s="46"/>
    </row>
    <row r="31" spans="2:8" ht="31.25" customHeight="1">
      <c r="B31" s="56" t="s">
        <v>63</v>
      </c>
      <c r="C31" s="57"/>
      <c r="D31" s="57"/>
      <c r="E31" s="57"/>
      <c r="F31" s="57"/>
      <c r="G31" s="57"/>
      <c r="H31" s="58"/>
    </row>
    <row r="32" spans="2:8">
      <c r="B32" s="6"/>
      <c r="C32" s="7"/>
      <c r="D32" s="7"/>
      <c r="E32" s="7"/>
      <c r="F32" s="7"/>
      <c r="G32" s="7"/>
      <c r="H32" s="15"/>
    </row>
    <row r="33" spans="2:8" ht="30.65" customHeight="1" thickBot="1">
      <c r="B33" s="47" t="s">
        <v>6</v>
      </c>
      <c r="C33" s="48"/>
      <c r="D33" s="48"/>
      <c r="E33" s="48"/>
      <c r="F33" s="48"/>
      <c r="G33" s="48"/>
      <c r="H33" s="49"/>
    </row>
  </sheetData>
  <mergeCells count="23">
    <mergeCell ref="B15:E15"/>
    <mergeCell ref="B16:G16"/>
    <mergeCell ref="B30:H30"/>
    <mergeCell ref="B33:H33"/>
    <mergeCell ref="B28:H28"/>
    <mergeCell ref="B27:H27"/>
    <mergeCell ref="B31:H31"/>
    <mergeCell ref="C13:E13"/>
    <mergeCell ref="B14:E14"/>
    <mergeCell ref="B2:H2"/>
    <mergeCell ref="D21:E21"/>
    <mergeCell ref="D23:E23"/>
    <mergeCell ref="C8:H8"/>
    <mergeCell ref="C7:H7"/>
    <mergeCell ref="C6:H6"/>
    <mergeCell ref="B11:G11"/>
    <mergeCell ref="B12:G12"/>
    <mergeCell ref="D22:E22"/>
    <mergeCell ref="G23:H23"/>
    <mergeCell ref="G21:H21"/>
    <mergeCell ref="C5:H5"/>
    <mergeCell ref="B3:H3"/>
    <mergeCell ref="G22:H22"/>
  </mergeCells>
  <printOptions horizontalCentered="1"/>
  <pageMargins left="0.31496062992125984" right="0.31496062992125984" top="0.55118110236220474" bottom="0.55118110236220474" header="0.31496062992125984" footer="0.31496062992125984"/>
  <pageSetup paperSize="9" scale="79" orientation="portrait" r:id="rId1"/>
  <ignoredErrors>
    <ignoredError sqref="B22"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Értékkészlet!$C$2:$C$11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AD4B8-984A-4E88-A30F-6D1089CE8469}">
  <dimension ref="A2:G75"/>
  <sheetViews>
    <sheetView tabSelected="1" topLeftCell="A48" workbookViewId="0">
      <selection activeCell="K26" sqref="K26"/>
    </sheetView>
  </sheetViews>
  <sheetFormatPr defaultRowHeight="15.5"/>
  <cols>
    <col min="1" max="1" width="29.6328125" style="2" bestFit="1" customWidth="1"/>
    <col min="2" max="2" width="26.54296875" style="2" customWidth="1"/>
    <col min="3" max="3" width="15.54296875" style="2" customWidth="1"/>
    <col min="4" max="4" width="8.90625" style="2"/>
    <col min="5" max="5" width="10" style="2" customWidth="1"/>
    <col min="6" max="6" width="10.54296875" style="2" customWidth="1"/>
    <col min="7" max="7" width="15.453125" style="2" customWidth="1"/>
  </cols>
  <sheetData>
    <row r="2" spans="1:7">
      <c r="A2" s="36" t="s">
        <v>1</v>
      </c>
      <c r="B2" s="36"/>
      <c r="C2" s="36"/>
      <c r="D2" s="36"/>
      <c r="E2" s="36"/>
      <c r="F2" s="36"/>
      <c r="G2" s="36"/>
    </row>
    <row r="3" spans="1:7">
      <c r="A3" s="36" t="s">
        <v>66</v>
      </c>
      <c r="B3" s="36"/>
      <c r="C3" s="36"/>
      <c r="D3" s="36"/>
      <c r="E3" s="36"/>
      <c r="F3" s="36"/>
      <c r="G3" s="36"/>
    </row>
    <row r="5" spans="1:7">
      <c r="A5" s="9" t="s">
        <v>3</v>
      </c>
      <c r="B5" s="39" t="str">
        <f>+Összesítő!C5</f>
        <v>Szív Elek</v>
      </c>
      <c r="C5" s="39"/>
      <c r="D5" s="39"/>
      <c r="E5" s="39"/>
      <c r="F5" s="39"/>
      <c r="G5" s="39"/>
    </row>
    <row r="6" spans="1:7">
      <c r="A6" s="9" t="s">
        <v>4</v>
      </c>
      <c r="B6" s="39">
        <f>+Összesítő!C6</f>
        <v>0</v>
      </c>
      <c r="C6" s="39"/>
      <c r="D6" s="39"/>
      <c r="E6" s="39"/>
      <c r="F6" s="39"/>
      <c r="G6" s="39"/>
    </row>
    <row r="7" spans="1:7">
      <c r="A7" s="9" t="s">
        <v>0</v>
      </c>
      <c r="B7" s="39">
        <f>+Összesítő!C7</f>
        <v>0</v>
      </c>
      <c r="C7" s="39"/>
      <c r="D7" s="39"/>
      <c r="E7" s="39"/>
      <c r="F7" s="39"/>
      <c r="G7" s="39"/>
    </row>
    <row r="8" spans="1:7">
      <c r="A8" s="9" t="s">
        <v>67</v>
      </c>
      <c r="B8" s="39">
        <v>2024</v>
      </c>
      <c r="C8" s="39"/>
      <c r="D8" s="39"/>
      <c r="E8" s="39"/>
      <c r="F8" s="39"/>
      <c r="G8" s="39"/>
    </row>
    <row r="9" spans="1:7">
      <c r="G9" s="29" t="s">
        <v>70</v>
      </c>
    </row>
    <row r="10" spans="1:7" ht="31">
      <c r="A10" s="11" t="s">
        <v>23</v>
      </c>
      <c r="B10" s="11" t="s">
        <v>11</v>
      </c>
      <c r="C10" s="11" t="s">
        <v>14</v>
      </c>
      <c r="D10" s="11" t="s">
        <v>9</v>
      </c>
      <c r="E10" s="11" t="s">
        <v>10</v>
      </c>
      <c r="F10" s="11" t="s">
        <v>48</v>
      </c>
      <c r="G10" s="11" t="s">
        <v>72</v>
      </c>
    </row>
    <row r="11" spans="1:7" ht="14.5">
      <c r="A11" s="20" t="s">
        <v>12</v>
      </c>
      <c r="B11" s="21" t="s">
        <v>41</v>
      </c>
      <c r="C11" s="20" t="s">
        <v>16</v>
      </c>
      <c r="D11" s="20">
        <v>3</v>
      </c>
      <c r="E11" s="20">
        <v>3</v>
      </c>
      <c r="F11" s="22">
        <v>100000</v>
      </c>
      <c r="G11" s="17">
        <f>+F11*E11*D11</f>
        <v>900000</v>
      </c>
    </row>
    <row r="12" spans="1:7" ht="14.5">
      <c r="A12" s="20" t="s">
        <v>13</v>
      </c>
      <c r="B12" s="21"/>
      <c r="C12" s="20" t="s">
        <v>17</v>
      </c>
      <c r="D12" s="20">
        <v>1</v>
      </c>
      <c r="E12" s="20">
        <v>1</v>
      </c>
      <c r="F12" s="22">
        <v>500000</v>
      </c>
      <c r="G12" s="17">
        <f t="shared" ref="G12:G20" si="0">+F12*E12*D12</f>
        <v>500000</v>
      </c>
    </row>
    <row r="13" spans="1:7" ht="14.5">
      <c r="A13" s="20"/>
      <c r="B13" s="21"/>
      <c r="C13" s="20"/>
      <c r="D13" s="20"/>
      <c r="E13" s="20"/>
      <c r="F13" s="22"/>
      <c r="G13" s="17">
        <f t="shared" si="0"/>
        <v>0</v>
      </c>
    </row>
    <row r="14" spans="1:7" ht="14.5">
      <c r="A14" s="20"/>
      <c r="B14" s="21"/>
      <c r="C14" s="20"/>
      <c r="D14" s="20"/>
      <c r="E14" s="20"/>
      <c r="F14" s="22"/>
      <c r="G14" s="17">
        <f t="shared" si="0"/>
        <v>0</v>
      </c>
    </row>
    <row r="15" spans="1:7" ht="14.5">
      <c r="A15" s="20"/>
      <c r="B15" s="21"/>
      <c r="C15" s="20"/>
      <c r="D15" s="20"/>
      <c r="E15" s="20"/>
      <c r="F15" s="22"/>
      <c r="G15" s="17">
        <f t="shared" si="0"/>
        <v>0</v>
      </c>
    </row>
    <row r="16" spans="1:7" ht="14.5">
      <c r="A16" s="20"/>
      <c r="B16" s="21"/>
      <c r="C16" s="20"/>
      <c r="D16" s="20"/>
      <c r="E16" s="20"/>
      <c r="F16" s="22"/>
      <c r="G16" s="17">
        <f t="shared" si="0"/>
        <v>0</v>
      </c>
    </row>
    <row r="17" spans="1:7" ht="14.5">
      <c r="A17" s="20"/>
      <c r="B17" s="21"/>
      <c r="C17" s="20"/>
      <c r="D17" s="20"/>
      <c r="E17" s="20"/>
      <c r="F17" s="22"/>
      <c r="G17" s="17">
        <f t="shared" si="0"/>
        <v>0</v>
      </c>
    </row>
    <row r="18" spans="1:7" ht="14.5">
      <c r="A18" s="20"/>
      <c r="B18" s="21"/>
      <c r="C18" s="20"/>
      <c r="D18" s="20"/>
      <c r="E18" s="20"/>
      <c r="F18" s="22"/>
      <c r="G18" s="17">
        <f t="shared" si="0"/>
        <v>0</v>
      </c>
    </row>
    <row r="19" spans="1:7" ht="14.5">
      <c r="A19" s="20"/>
      <c r="B19" s="21"/>
      <c r="C19" s="20"/>
      <c r="D19" s="20"/>
      <c r="E19" s="20"/>
      <c r="F19" s="22"/>
      <c r="G19" s="17">
        <f t="shared" si="0"/>
        <v>0</v>
      </c>
    </row>
    <row r="20" spans="1:7" ht="14.5">
      <c r="A20" s="20"/>
      <c r="B20" s="21"/>
      <c r="C20" s="20"/>
      <c r="D20" s="20"/>
      <c r="E20" s="20"/>
      <c r="F20" s="22"/>
      <c r="G20" s="17">
        <f t="shared" si="0"/>
        <v>0</v>
      </c>
    </row>
    <row r="21" spans="1:7">
      <c r="A21" s="33" t="s">
        <v>18</v>
      </c>
      <c r="B21" s="34"/>
      <c r="C21" s="34"/>
      <c r="D21" s="34"/>
      <c r="E21" s="34"/>
      <c r="F21" s="35"/>
      <c r="G21" s="12">
        <f>SUM(G11:G20)</f>
        <v>1400000</v>
      </c>
    </row>
    <row r="22" spans="1:7">
      <c r="A22" s="33" t="s">
        <v>35</v>
      </c>
      <c r="B22" s="34"/>
      <c r="C22" s="34"/>
      <c r="D22" s="34"/>
      <c r="E22" s="34"/>
      <c r="F22" s="35"/>
      <c r="G22" s="12">
        <f>+G21*0.13</f>
        <v>182000</v>
      </c>
    </row>
    <row r="23" spans="1:7" ht="31">
      <c r="A23" s="11" t="s">
        <v>8</v>
      </c>
      <c r="B23" s="59" t="s">
        <v>11</v>
      </c>
      <c r="C23" s="60"/>
      <c r="D23" s="61"/>
      <c r="E23" s="11" t="s">
        <v>19</v>
      </c>
      <c r="F23" s="11" t="s">
        <v>20</v>
      </c>
      <c r="G23" s="11" t="s">
        <v>21</v>
      </c>
    </row>
    <row r="24" spans="1:7" ht="14.5">
      <c r="A24" s="21" t="s">
        <v>31</v>
      </c>
      <c r="B24" s="62" t="s">
        <v>42</v>
      </c>
      <c r="C24" s="63"/>
      <c r="D24" s="64"/>
      <c r="E24" s="22">
        <v>500000</v>
      </c>
      <c r="F24" s="17">
        <f>+E24*0.27</f>
        <v>135000</v>
      </c>
      <c r="G24" s="17">
        <f>+E24+F24</f>
        <v>635000</v>
      </c>
    </row>
    <row r="25" spans="1:7" ht="14.5">
      <c r="A25" s="21" t="s">
        <v>29</v>
      </c>
      <c r="B25" s="62" t="s">
        <v>47</v>
      </c>
      <c r="C25" s="63"/>
      <c r="D25" s="64"/>
      <c r="E25" s="22">
        <v>150000</v>
      </c>
      <c r="F25" s="17">
        <f t="shared" ref="F25:F36" si="1">+E25*0.27</f>
        <v>40500</v>
      </c>
      <c r="G25" s="17">
        <f t="shared" ref="G25:G36" si="2">+E25+F25</f>
        <v>190500</v>
      </c>
    </row>
    <row r="26" spans="1:7" ht="26">
      <c r="A26" s="21" t="s">
        <v>33</v>
      </c>
      <c r="B26" s="62" t="s">
        <v>49</v>
      </c>
      <c r="C26" s="63"/>
      <c r="D26" s="64"/>
      <c r="E26" s="22">
        <v>600000</v>
      </c>
      <c r="F26" s="17">
        <f t="shared" si="1"/>
        <v>162000</v>
      </c>
      <c r="G26" s="17">
        <f t="shared" si="2"/>
        <v>762000</v>
      </c>
    </row>
    <row r="27" spans="1:7" ht="14.5">
      <c r="A27" s="21"/>
      <c r="B27" s="30"/>
      <c r="C27" s="31"/>
      <c r="D27" s="32"/>
      <c r="E27" s="22"/>
      <c r="F27" s="17">
        <f t="shared" si="1"/>
        <v>0</v>
      </c>
      <c r="G27" s="17">
        <f t="shared" si="2"/>
        <v>0</v>
      </c>
    </row>
    <row r="28" spans="1:7" ht="14.5">
      <c r="A28" s="21"/>
      <c r="B28" s="30"/>
      <c r="C28" s="31"/>
      <c r="D28" s="32"/>
      <c r="E28" s="22"/>
      <c r="F28" s="17">
        <f t="shared" si="1"/>
        <v>0</v>
      </c>
      <c r="G28" s="17">
        <f t="shared" si="2"/>
        <v>0</v>
      </c>
    </row>
    <row r="29" spans="1:7" ht="14.5">
      <c r="A29" s="21"/>
      <c r="B29" s="30"/>
      <c r="C29" s="31"/>
      <c r="D29" s="32"/>
      <c r="E29" s="22"/>
      <c r="F29" s="17">
        <f t="shared" si="1"/>
        <v>0</v>
      </c>
      <c r="G29" s="17">
        <f t="shared" si="2"/>
        <v>0</v>
      </c>
    </row>
    <row r="30" spans="1:7" ht="14.5">
      <c r="A30" s="21"/>
      <c r="B30" s="30"/>
      <c r="C30" s="31"/>
      <c r="D30" s="32"/>
      <c r="E30" s="22"/>
      <c r="F30" s="17">
        <f t="shared" si="1"/>
        <v>0</v>
      </c>
      <c r="G30" s="17">
        <f t="shared" si="2"/>
        <v>0</v>
      </c>
    </row>
    <row r="31" spans="1:7" ht="14.5">
      <c r="A31" s="21"/>
      <c r="B31" s="30"/>
      <c r="C31" s="31"/>
      <c r="D31" s="32"/>
      <c r="E31" s="22"/>
      <c r="F31" s="17">
        <f t="shared" si="1"/>
        <v>0</v>
      </c>
      <c r="G31" s="17">
        <f t="shared" si="2"/>
        <v>0</v>
      </c>
    </row>
    <row r="32" spans="1:7" ht="14.5">
      <c r="A32" s="21"/>
      <c r="B32" s="30"/>
      <c r="C32" s="31"/>
      <c r="D32" s="32"/>
      <c r="E32" s="22"/>
      <c r="F32" s="17">
        <f t="shared" si="1"/>
        <v>0</v>
      </c>
      <c r="G32" s="17">
        <f t="shared" si="2"/>
        <v>0</v>
      </c>
    </row>
    <row r="33" spans="1:7" ht="14.5">
      <c r="A33" s="21"/>
      <c r="B33" s="30"/>
      <c r="C33" s="31"/>
      <c r="D33" s="32"/>
      <c r="E33" s="22"/>
      <c r="F33" s="17">
        <f t="shared" si="1"/>
        <v>0</v>
      </c>
      <c r="G33" s="17">
        <f t="shared" si="2"/>
        <v>0</v>
      </c>
    </row>
    <row r="34" spans="1:7" ht="14.5">
      <c r="A34" s="21"/>
      <c r="B34" s="30"/>
      <c r="C34" s="31"/>
      <c r="D34" s="32"/>
      <c r="E34" s="22"/>
      <c r="F34" s="17">
        <f t="shared" si="1"/>
        <v>0</v>
      </c>
      <c r="G34" s="17">
        <f t="shared" si="2"/>
        <v>0</v>
      </c>
    </row>
    <row r="35" spans="1:7" ht="14.5">
      <c r="A35" s="21"/>
      <c r="B35" s="30"/>
      <c r="C35" s="31"/>
      <c r="D35" s="32"/>
      <c r="E35" s="22"/>
      <c r="F35" s="17">
        <f t="shared" si="1"/>
        <v>0</v>
      </c>
      <c r="G35" s="17">
        <f t="shared" si="2"/>
        <v>0</v>
      </c>
    </row>
    <row r="36" spans="1:7" ht="14.5">
      <c r="A36" s="21"/>
      <c r="B36" s="30"/>
      <c r="C36" s="31"/>
      <c r="D36" s="32"/>
      <c r="E36" s="22"/>
      <c r="F36" s="17">
        <f t="shared" si="1"/>
        <v>0</v>
      </c>
      <c r="G36" s="17">
        <f t="shared" si="2"/>
        <v>0</v>
      </c>
    </row>
    <row r="37" spans="1:7">
      <c r="A37" s="33" t="s">
        <v>36</v>
      </c>
      <c r="B37" s="34"/>
      <c r="C37" s="34"/>
      <c r="D37" s="35"/>
      <c r="E37" s="12">
        <f>SUM(E24:E36)</f>
        <v>1250000</v>
      </c>
      <c r="F37" s="12">
        <f t="shared" ref="F37:G37" si="3">SUM(F24:F36)</f>
        <v>337500</v>
      </c>
      <c r="G37" s="12">
        <f t="shared" si="3"/>
        <v>1587500</v>
      </c>
    </row>
    <row r="38" spans="1:7" ht="31">
      <c r="A38" s="23" t="s">
        <v>8</v>
      </c>
      <c r="B38" s="65" t="s">
        <v>11</v>
      </c>
      <c r="C38" s="66"/>
      <c r="D38" s="67"/>
      <c r="E38" s="23" t="s">
        <v>19</v>
      </c>
      <c r="F38" s="11" t="s">
        <v>20</v>
      </c>
      <c r="G38" s="11" t="s">
        <v>21</v>
      </c>
    </row>
    <row r="39" spans="1:7" ht="26">
      <c r="A39" s="21" t="s">
        <v>39</v>
      </c>
      <c r="B39" s="62" t="s">
        <v>43</v>
      </c>
      <c r="C39" s="63"/>
      <c r="D39" s="64"/>
      <c r="E39" s="22">
        <v>500</v>
      </c>
      <c r="F39" s="17">
        <f t="shared" ref="F39:F49" si="4">+E39*0.27</f>
        <v>135</v>
      </c>
      <c r="G39" s="17">
        <f t="shared" ref="G39:G49" si="5">+E39+F39</f>
        <v>635</v>
      </c>
    </row>
    <row r="40" spans="1:7" ht="26">
      <c r="A40" s="21" t="s">
        <v>39</v>
      </c>
      <c r="B40" s="62" t="s">
        <v>46</v>
      </c>
      <c r="C40" s="63"/>
      <c r="D40" s="64"/>
      <c r="E40" s="22">
        <v>1000000</v>
      </c>
      <c r="F40" s="17">
        <f t="shared" si="4"/>
        <v>270000</v>
      </c>
      <c r="G40" s="17">
        <f t="shared" si="5"/>
        <v>1270000</v>
      </c>
    </row>
    <row r="41" spans="1:7" ht="14.5">
      <c r="A41" s="21"/>
      <c r="B41" s="62"/>
      <c r="C41" s="63"/>
      <c r="D41" s="64"/>
      <c r="E41" s="22"/>
      <c r="F41" s="17">
        <f t="shared" si="4"/>
        <v>0</v>
      </c>
      <c r="G41" s="17">
        <f t="shared" si="5"/>
        <v>0</v>
      </c>
    </row>
    <row r="42" spans="1:7" ht="14.5">
      <c r="A42" s="21"/>
      <c r="B42" s="62"/>
      <c r="C42" s="63"/>
      <c r="D42" s="64"/>
      <c r="E42" s="22"/>
      <c r="F42" s="17">
        <f t="shared" si="4"/>
        <v>0</v>
      </c>
      <c r="G42" s="17">
        <f t="shared" si="5"/>
        <v>0</v>
      </c>
    </row>
    <row r="43" spans="1:7" ht="14.5">
      <c r="A43" s="21"/>
      <c r="B43" s="62"/>
      <c r="C43" s="63"/>
      <c r="D43" s="64"/>
      <c r="E43" s="22"/>
      <c r="F43" s="17">
        <f t="shared" si="4"/>
        <v>0</v>
      </c>
      <c r="G43" s="17">
        <f t="shared" si="5"/>
        <v>0</v>
      </c>
    </row>
    <row r="44" spans="1:7" ht="14.5">
      <c r="A44" s="21"/>
      <c r="B44" s="62"/>
      <c r="C44" s="63"/>
      <c r="D44" s="64"/>
      <c r="E44" s="22"/>
      <c r="F44" s="17">
        <f t="shared" si="4"/>
        <v>0</v>
      </c>
      <c r="G44" s="17">
        <f t="shared" si="5"/>
        <v>0</v>
      </c>
    </row>
    <row r="45" spans="1:7" ht="14.5">
      <c r="A45" s="21"/>
      <c r="B45" s="62"/>
      <c r="C45" s="63"/>
      <c r="D45" s="64"/>
      <c r="E45" s="22"/>
      <c r="F45" s="17">
        <f t="shared" si="4"/>
        <v>0</v>
      </c>
      <c r="G45" s="17">
        <f t="shared" si="5"/>
        <v>0</v>
      </c>
    </row>
    <row r="46" spans="1:7" ht="14.5">
      <c r="A46" s="21"/>
      <c r="B46" s="62"/>
      <c r="C46" s="63"/>
      <c r="D46" s="64"/>
      <c r="E46" s="22"/>
      <c r="F46" s="17">
        <f t="shared" si="4"/>
        <v>0</v>
      </c>
      <c r="G46" s="17">
        <f t="shared" si="5"/>
        <v>0</v>
      </c>
    </row>
    <row r="47" spans="1:7" ht="14.5">
      <c r="A47" s="21"/>
      <c r="B47" s="62"/>
      <c r="C47" s="63"/>
      <c r="D47" s="64"/>
      <c r="E47" s="22"/>
      <c r="F47" s="17">
        <f t="shared" si="4"/>
        <v>0</v>
      </c>
      <c r="G47" s="17">
        <f t="shared" si="5"/>
        <v>0</v>
      </c>
    </row>
    <row r="48" spans="1:7" ht="14.5">
      <c r="A48" s="21"/>
      <c r="B48" s="62"/>
      <c r="C48" s="63"/>
      <c r="D48" s="64"/>
      <c r="E48" s="22"/>
      <c r="F48" s="17">
        <f t="shared" si="4"/>
        <v>0</v>
      </c>
      <c r="G48" s="17">
        <f t="shared" si="5"/>
        <v>0</v>
      </c>
    </row>
    <row r="49" spans="1:7" ht="14.5">
      <c r="A49" s="21"/>
      <c r="B49" s="62"/>
      <c r="C49" s="63"/>
      <c r="D49" s="64"/>
      <c r="E49" s="22"/>
      <c r="F49" s="17">
        <f t="shared" si="4"/>
        <v>0</v>
      </c>
      <c r="G49" s="17">
        <f t="shared" si="5"/>
        <v>0</v>
      </c>
    </row>
    <row r="50" spans="1:7">
      <c r="A50" s="33" t="s">
        <v>37</v>
      </c>
      <c r="B50" s="34"/>
      <c r="C50" s="34"/>
      <c r="D50" s="35"/>
      <c r="E50" s="12">
        <f>SUM(E39:E49)</f>
        <v>1000500</v>
      </c>
      <c r="F50" s="12">
        <f t="shared" ref="F50:G50" si="6">SUM(F39:F49)</f>
        <v>270135</v>
      </c>
      <c r="G50" s="12">
        <f t="shared" si="6"/>
        <v>1270635</v>
      </c>
    </row>
    <row r="51" spans="1:7">
      <c r="A51" s="41" t="s">
        <v>65</v>
      </c>
      <c r="B51" s="42"/>
      <c r="C51" s="42"/>
      <c r="D51" s="42"/>
      <c r="E51" s="42"/>
      <c r="F51" s="43"/>
      <c r="G51" s="14">
        <f>+G21+G22+G37+G50</f>
        <v>4440135</v>
      </c>
    </row>
    <row r="53" spans="1:7">
      <c r="A53" s="24" t="s">
        <v>5</v>
      </c>
      <c r="G53" s="1"/>
    </row>
    <row r="54" spans="1:7">
      <c r="G54" s="1"/>
    </row>
    <row r="56" spans="1:7">
      <c r="A56" s="19"/>
      <c r="C56" s="37"/>
      <c r="D56" s="37"/>
      <c r="F56" s="37"/>
      <c r="G56" s="37"/>
    </row>
    <row r="57" spans="1:7">
      <c r="A57" s="25" t="str">
        <f>+B5</f>
        <v>Szív Elek</v>
      </c>
      <c r="B57" s="26"/>
      <c r="C57" s="40" t="s">
        <v>62</v>
      </c>
      <c r="D57" s="40"/>
      <c r="E57" s="26"/>
      <c r="F57" s="40" t="s">
        <v>62</v>
      </c>
      <c r="G57" s="40"/>
    </row>
    <row r="58" spans="1:7">
      <c r="A58" s="27" t="s">
        <v>7</v>
      </c>
      <c r="B58" s="27"/>
      <c r="C58" s="38" t="s">
        <v>58</v>
      </c>
      <c r="D58" s="38"/>
      <c r="E58" s="27"/>
      <c r="F58" s="38" t="s">
        <v>57</v>
      </c>
      <c r="G58" s="38"/>
    </row>
    <row r="61" spans="1:7" ht="16" thickBot="1"/>
    <row r="62" spans="1:7" ht="20.5">
      <c r="A62" s="53" t="s">
        <v>2</v>
      </c>
      <c r="B62" s="54"/>
      <c r="C62" s="54"/>
      <c r="D62" s="54"/>
      <c r="E62" s="54"/>
      <c r="F62" s="54"/>
      <c r="G62" s="55"/>
    </row>
    <row r="63" spans="1:7">
      <c r="A63" s="68" t="s">
        <v>59</v>
      </c>
      <c r="B63" s="51"/>
      <c r="C63" s="51"/>
      <c r="D63" s="51"/>
      <c r="E63" s="51"/>
      <c r="F63" s="51"/>
      <c r="G63" s="52"/>
    </row>
    <row r="64" spans="1:7">
      <c r="A64" s="4"/>
      <c r="B64" s="7"/>
      <c r="C64" s="7"/>
      <c r="D64" s="7"/>
      <c r="E64" s="7"/>
      <c r="F64" s="7"/>
      <c r="G64" s="15"/>
    </row>
    <row r="65" spans="1:7" ht="29.4" customHeight="1">
      <c r="A65" s="69" t="s">
        <v>60</v>
      </c>
      <c r="B65" s="45"/>
      <c r="C65" s="45"/>
      <c r="D65" s="45"/>
      <c r="E65" s="45"/>
      <c r="F65" s="45"/>
      <c r="G65" s="46"/>
    </row>
    <row r="66" spans="1:7">
      <c r="A66" s="5"/>
      <c r="B66" s="3"/>
      <c r="C66" s="3"/>
      <c r="D66" s="3"/>
      <c r="E66" s="3"/>
      <c r="F66" s="3"/>
      <c r="G66" s="15"/>
    </row>
    <row r="67" spans="1:7" ht="30.65" customHeight="1">
      <c r="A67" s="44" t="s">
        <v>73</v>
      </c>
      <c r="B67" s="45"/>
      <c r="C67" s="45"/>
      <c r="D67" s="45"/>
      <c r="E67" s="45"/>
      <c r="F67" s="45"/>
      <c r="G67" s="46"/>
    </row>
    <row r="68" spans="1:7">
      <c r="A68" s="5"/>
      <c r="B68" s="3"/>
      <c r="C68" s="3"/>
      <c r="D68" s="3"/>
      <c r="E68" s="3"/>
      <c r="F68" s="3"/>
      <c r="G68" s="15"/>
    </row>
    <row r="69" spans="1:7">
      <c r="A69" s="69" t="s">
        <v>61</v>
      </c>
      <c r="B69" s="45"/>
      <c r="C69" s="45"/>
      <c r="D69" s="45"/>
      <c r="E69" s="45"/>
      <c r="F69" s="45"/>
      <c r="G69" s="46"/>
    </row>
    <row r="70" spans="1:7">
      <c r="A70" s="5"/>
      <c r="B70" s="3"/>
      <c r="C70" s="3"/>
      <c r="D70" s="3"/>
      <c r="E70" s="3"/>
      <c r="F70" s="3"/>
      <c r="G70" s="15"/>
    </row>
    <row r="71" spans="1:7">
      <c r="A71" s="56" t="s">
        <v>44</v>
      </c>
      <c r="B71" s="57"/>
      <c r="C71" s="57"/>
      <c r="D71" s="57"/>
      <c r="E71" s="57"/>
      <c r="F71" s="57"/>
      <c r="G71" s="58"/>
    </row>
    <row r="72" spans="1:7">
      <c r="A72" s="5"/>
      <c r="B72" s="3"/>
      <c r="C72" s="3"/>
      <c r="D72" s="3"/>
      <c r="E72" s="3"/>
      <c r="F72" s="3"/>
      <c r="G72" s="15"/>
    </row>
    <row r="73" spans="1:7">
      <c r="A73" s="56" t="s">
        <v>63</v>
      </c>
      <c r="B73" s="57"/>
      <c r="C73" s="57"/>
      <c r="D73" s="57"/>
      <c r="E73" s="57"/>
      <c r="F73" s="57"/>
      <c r="G73" s="58"/>
    </row>
    <row r="74" spans="1:7">
      <c r="A74" s="6"/>
      <c r="B74" s="7"/>
      <c r="C74" s="7"/>
      <c r="D74" s="7"/>
      <c r="E74" s="7"/>
      <c r="F74" s="7"/>
      <c r="G74" s="15"/>
    </row>
    <row r="75" spans="1:7" ht="32.4" customHeight="1" thickBot="1">
      <c r="A75" s="47" t="s">
        <v>6</v>
      </c>
      <c r="B75" s="48"/>
      <c r="C75" s="48"/>
      <c r="D75" s="48"/>
      <c r="E75" s="48"/>
      <c r="F75" s="48"/>
      <c r="G75" s="49"/>
    </row>
  </sheetData>
  <mergeCells count="51">
    <mergeCell ref="A73:G73"/>
    <mergeCell ref="A75:G75"/>
    <mergeCell ref="A62:G62"/>
    <mergeCell ref="A63:G63"/>
    <mergeCell ref="A65:G65"/>
    <mergeCell ref="A67:G67"/>
    <mergeCell ref="A69:G69"/>
    <mergeCell ref="A71:G71"/>
    <mergeCell ref="C58:D58"/>
    <mergeCell ref="F58:G58"/>
    <mergeCell ref="B45:D45"/>
    <mergeCell ref="B46:D46"/>
    <mergeCell ref="B47:D47"/>
    <mergeCell ref="B48:D48"/>
    <mergeCell ref="B49:D49"/>
    <mergeCell ref="A50:D50"/>
    <mergeCell ref="A51:F51"/>
    <mergeCell ref="C56:D56"/>
    <mergeCell ref="F56:G56"/>
    <mergeCell ref="C57:D57"/>
    <mergeCell ref="F57:G57"/>
    <mergeCell ref="B44:D44"/>
    <mergeCell ref="B33:D33"/>
    <mergeCell ref="B34:D34"/>
    <mergeCell ref="B35:D35"/>
    <mergeCell ref="B36:D36"/>
    <mergeCell ref="A37:D37"/>
    <mergeCell ref="B38:D38"/>
    <mergeCell ref="B39:D39"/>
    <mergeCell ref="B40:D40"/>
    <mergeCell ref="B41:D41"/>
    <mergeCell ref="B42:D42"/>
    <mergeCell ref="B43:D43"/>
    <mergeCell ref="B32:D32"/>
    <mergeCell ref="A21:F21"/>
    <mergeCell ref="A22:F22"/>
    <mergeCell ref="B23:D23"/>
    <mergeCell ref="B24:D24"/>
    <mergeCell ref="B25:D25"/>
    <mergeCell ref="B26:D26"/>
    <mergeCell ref="B27:D27"/>
    <mergeCell ref="B28:D28"/>
    <mergeCell ref="B29:D29"/>
    <mergeCell ref="B30:D30"/>
    <mergeCell ref="B31:D31"/>
    <mergeCell ref="B8:G8"/>
    <mergeCell ref="A2:G2"/>
    <mergeCell ref="A3:G3"/>
    <mergeCell ref="B5:G5"/>
    <mergeCell ref="B6:G6"/>
    <mergeCell ref="B7:G7"/>
  </mergeCells>
  <pageMargins left="0.7" right="0.7" top="0.75" bottom="0.75" header="0.3" footer="0.3"/>
  <ignoredErrors>
    <ignoredError sqref="B5:G7"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DA8AA642-3948-4613-BC74-58839FCFCE36}">
          <x14:formula1>
            <xm:f>Értékkészlet!$C$2:$C$11</xm:f>
          </x14:formula1>
          <xm:sqref>A24:A36</xm:sqref>
        </x14:dataValidation>
        <x14:dataValidation type="list" allowBlank="1" showInputMessage="1" showErrorMessage="1" xr:uid="{13CAC487-BA40-43CE-997A-84511CB860D7}">
          <x14:formula1>
            <xm:f>Értékkészlet!$D$2:$D$5</xm:f>
          </x14:formula1>
          <xm:sqref>A39:A49</xm:sqref>
        </x14:dataValidation>
        <x14:dataValidation type="list" allowBlank="1" showInputMessage="1" showErrorMessage="1" xr:uid="{A8FC39B8-C9D3-4E3B-9546-971F41B467F8}">
          <x14:formula1>
            <xm:f>Értékkészlet!$B$2:$B$5</xm:f>
          </x14:formula1>
          <xm:sqref>C11:C20</xm:sqref>
        </x14:dataValidation>
        <x14:dataValidation type="list" allowBlank="1" showInputMessage="1" showErrorMessage="1" xr:uid="{4F2606A2-7EB1-475D-B88F-31444FF51B6E}">
          <x14:formula1>
            <xm:f>Értékkészlet!$A$2:$A$5</xm:f>
          </x14:formula1>
          <xm:sqref>A11:A20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selection activeCell="C6" sqref="C6"/>
    </sheetView>
  </sheetViews>
  <sheetFormatPr defaultRowHeight="14.5"/>
  <cols>
    <col min="1" max="1" width="23.08984375" bestFit="1" customWidth="1"/>
    <col min="2" max="2" width="17.453125" bestFit="1" customWidth="1"/>
    <col min="3" max="3" width="45.453125" bestFit="1" customWidth="1"/>
    <col min="4" max="4" width="31.36328125" bestFit="1" customWidth="1"/>
  </cols>
  <sheetData>
    <row r="1" spans="1:4" s="8" customFormat="1">
      <c r="A1" s="8" t="s">
        <v>22</v>
      </c>
      <c r="B1" s="8" t="s">
        <v>14</v>
      </c>
      <c r="C1" s="8" t="s">
        <v>24</v>
      </c>
      <c r="D1" s="8" t="s">
        <v>25</v>
      </c>
    </row>
    <row r="2" spans="1:4">
      <c r="A2" t="s">
        <v>12</v>
      </c>
      <c r="B2" t="s">
        <v>15</v>
      </c>
      <c r="C2" t="s">
        <v>52</v>
      </c>
      <c r="D2" t="s">
        <v>55</v>
      </c>
    </row>
    <row r="3" spans="1:4">
      <c r="A3" t="s">
        <v>13</v>
      </c>
      <c r="B3" t="s">
        <v>16</v>
      </c>
      <c r="C3" t="s">
        <v>53</v>
      </c>
      <c r="D3" t="s">
        <v>56</v>
      </c>
    </row>
    <row r="4" spans="1:4">
      <c r="A4" t="s">
        <v>27</v>
      </c>
      <c r="B4" t="s">
        <v>17</v>
      </c>
      <c r="C4" t="s">
        <v>28</v>
      </c>
      <c r="D4" t="s">
        <v>32</v>
      </c>
    </row>
    <row r="5" spans="1:4">
      <c r="A5" t="s">
        <v>26</v>
      </c>
      <c r="B5" t="s">
        <v>50</v>
      </c>
      <c r="C5" t="s">
        <v>33</v>
      </c>
      <c r="D5" t="s">
        <v>38</v>
      </c>
    </row>
    <row r="6" spans="1:4">
      <c r="C6" t="s">
        <v>30</v>
      </c>
    </row>
    <row r="7" spans="1:4">
      <c r="C7" t="s">
        <v>29</v>
      </c>
    </row>
    <row r="8" spans="1:4">
      <c r="C8" t="s">
        <v>34</v>
      </c>
    </row>
    <row r="9" spans="1:4">
      <c r="C9" t="s">
        <v>40</v>
      </c>
    </row>
    <row r="10" spans="1:4">
      <c r="C10" t="s">
        <v>54</v>
      </c>
    </row>
    <row r="11" spans="1:4">
      <c r="C11" t="s">
        <v>51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Összesítő</vt:lpstr>
      <vt:lpstr>2024.07.152025.07.14.</vt:lpstr>
      <vt:lpstr>Értékkészlet</vt:lpstr>
      <vt:lpstr>Dologi_kiadások</vt:lpstr>
      <vt:lpstr>Felhalmozási_kiadások</vt:lpstr>
      <vt:lpstr>Kifizetés_jogcíme</vt:lpstr>
      <vt:lpstr>Összesítő!Nyomtatási_terület</vt:lpstr>
      <vt:lpstr>Státusz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Hegedűs Eszter</dc:creator>
  <cp:lastModifiedBy>Kalocsai Ildikó Katalin (igazgatóhelyettes)</cp:lastModifiedBy>
  <cp:lastPrinted>2024-01-29T07:40:01Z</cp:lastPrinted>
  <dcterms:created xsi:type="dcterms:W3CDTF">2018-11-07T08:52:02Z</dcterms:created>
  <dcterms:modified xsi:type="dcterms:W3CDTF">2024-05-30T14:08:27Z</dcterms:modified>
</cp:coreProperties>
</file>