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C:\Users\Matpet\Downloads\"/>
    </mc:Choice>
  </mc:AlternateContent>
  <workbookProtection workbookAlgorithmName="SHA-512" workbookHashValue="wvwj3e7o6do5ZFjYDAV/qjyU4YAzmace9I6JrcExCzm8CwiZr69EwKeAXRPwgCJX+ewXCQR7Ne2pnR7/TpVROg==" workbookSaltValue="ccUGVL1tfuOGQCMGykIAMg==" workbookSpinCount="100000" lockStructure="1"/>
  <bookViews>
    <workbookView xWindow="0" yWindow="0" windowWidth="19344" windowHeight="13032"/>
  </bookViews>
  <sheets>
    <sheet name="Teljesítményértékelési táblázat" sheetId="1" r:id="rId1"/>
    <sheet name="Útmutató" sheetId="3" r:id="rId2"/>
    <sheet name="Összesítés" sheetId="5" r:id="rId3"/>
  </sheets>
  <externalReferences>
    <externalReference r:id="rId4"/>
  </externalReferences>
  <definedNames>
    <definedName name="_xlnm.Print_Area" localSheetId="0">'Teljesítményértékelési táblázat'!$A$1:$N$231</definedName>
    <definedName name="súlyfaktorok" localSheetId="1">[1]adatlap!$J$6:$J$28,[1]adatlap!$M$6:$M$28</definedName>
    <definedName name="súlyfaktorok">'Teljesítményértékelési táblázat'!$J$9:$J$36,'Teljesítményértékelési táblázat'!$M$9:$M$36</definedName>
  </definedNames>
  <calcPr calcId="162913"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 i="5" l="1"/>
  <c r="L4" i="5"/>
  <c r="J4" i="5"/>
  <c r="H4" i="5"/>
  <c r="G4" i="5"/>
  <c r="F4" i="5"/>
  <c r="E4" i="5"/>
  <c r="D4" i="5"/>
  <c r="C4" i="5"/>
  <c r="B4" i="5"/>
  <c r="P4" i="5"/>
  <c r="A4" i="5"/>
  <c r="S24" i="1" l="1"/>
  <c r="I15" i="1"/>
  <c r="K15" i="1" s="1"/>
  <c r="I16" i="1"/>
  <c r="K16" i="1" s="1"/>
  <c r="I17" i="1"/>
  <c r="K17" i="1" s="1"/>
  <c r="I18" i="1"/>
  <c r="K18" i="1" s="1"/>
  <c r="I19" i="1"/>
  <c r="K19" i="1" s="1"/>
  <c r="W6" i="1" l="1"/>
  <c r="X6" i="1"/>
  <c r="Y6" i="1"/>
  <c r="U6" i="1"/>
  <c r="V6" i="1"/>
  <c r="T6" i="1"/>
  <c r="R5" i="1" l="1"/>
  <c r="I9" i="1" s="1"/>
  <c r="C19" i="3" l="1"/>
  <c r="K34" i="1" l="1"/>
  <c r="K33" i="1"/>
  <c r="K32" i="1"/>
  <c r="K31" i="1"/>
  <c r="K30" i="1"/>
  <c r="K29" i="1"/>
  <c r="K28" i="1"/>
  <c r="K27" i="1"/>
  <c r="K26" i="1"/>
  <c r="K25" i="1"/>
  <c r="K24" i="1"/>
  <c r="K23" i="1"/>
  <c r="K22" i="1"/>
  <c r="I21" i="1"/>
  <c r="K21" i="1" s="1"/>
  <c r="I20" i="1"/>
  <c r="K20" i="1" s="1"/>
  <c r="I14" i="1"/>
  <c r="K14" i="1" s="1"/>
  <c r="I13" i="1"/>
  <c r="K13" i="1" s="1"/>
  <c r="I12" i="1"/>
  <c r="K12" i="1" s="1"/>
  <c r="I11" i="1"/>
  <c r="K11" i="1" s="1"/>
  <c r="I10" i="1"/>
  <c r="K10" i="1" s="1"/>
  <c r="L22" i="1" l="1"/>
  <c r="N22" i="1" s="1"/>
  <c r="L28" i="1"/>
  <c r="N28" i="1" s="1"/>
  <c r="L10" i="1"/>
  <c r="N10" i="1" s="1"/>
  <c r="K9" i="1" l="1"/>
  <c r="L9" i="1" l="1"/>
  <c r="N9" i="1" l="1"/>
  <c r="N7" i="1" s="1"/>
</calcChain>
</file>

<file path=xl/sharedStrings.xml><?xml version="1.0" encoding="utf-8"?>
<sst xmlns="http://schemas.openxmlformats.org/spreadsheetml/2006/main" count="453" uniqueCount="430">
  <si>
    <t>belső súlyfaktor</t>
  </si>
  <si>
    <t>kategóriák közötti súlyfaktor</t>
  </si>
  <si>
    <t>közlemények</t>
  </si>
  <si>
    <t>kategória szubtotal</t>
  </si>
  <si>
    <t>merit-szám</t>
  </si>
  <si>
    <t>innováció</t>
  </si>
  <si>
    <t>minden közlemény, db</t>
  </si>
  <si>
    <t>db</t>
  </si>
  <si>
    <t>részpont-számok</t>
  </si>
  <si>
    <t>Oktató-kutató neve:</t>
  </si>
  <si>
    <t>beosztása:</t>
  </si>
  <si>
    <t>szervezeti egysége:</t>
  </si>
  <si>
    <t>MTMT azonosítója:</t>
  </si>
  <si>
    <t>képesség,</t>
  </si>
  <si>
    <t>tantárgyi tematika kidolgozása</t>
  </si>
  <si>
    <t>vezetése melletti demonstrátorok száma</t>
  </si>
  <si>
    <t>oktatásszervezési munkák, tanulmányi felelősi szerep</t>
  </si>
  <si>
    <t>német nyelvtudás</t>
  </si>
  <si>
    <t>külföldi TDK hallgató, PhD hallgató</t>
  </si>
  <si>
    <t>jegyzetkészítés</t>
  </si>
  <si>
    <t>vizsgafejlesztés (különös tekintettel a gyakorlati elemeket tartalmazó vizsgák fejlesztése)</t>
  </si>
  <si>
    <t>kari, intézeti specifikus célok megjelenése: nemzetközi PhD hallgató témavezetése</t>
  </si>
  <si>
    <t>QR-kódos OMHV értékelés használata (nem maga az értéke)</t>
  </si>
  <si>
    <t>oktatástámogatási programokon történő részvétel (EdUIDEA, EduCafé) https://semmelweis.hu/oktatasmodszertan/oktatasi-segedanyagok/oktatastamogatas-esemenyek/</t>
  </si>
  <si>
    <t>oktatási/tudományos konferenciaszervezés</t>
  </si>
  <si>
    <t xml:space="preserve">elnyert/beadott oktatási pályázatok </t>
  </si>
  <si>
    <t>oktatási tapasztalat (oktatásban töltött évek száma)</t>
  </si>
  <si>
    <t>tanítványai közül Semmelweis Egyetemen oktatók száma</t>
  </si>
  <si>
    <t>A</t>
  </si>
  <si>
    <t>A rész</t>
  </si>
  <si>
    <t>B rész</t>
  </si>
  <si>
    <t>Útmutató</t>
  </si>
  <si>
    <t>1.</t>
  </si>
  <si>
    <t>1.1.</t>
  </si>
  <si>
    <t>2.1.1.</t>
  </si>
  <si>
    <t>Az adott naptári év legalább egyik szemeszterére beiratkozott, a TDK irodánál, illetve a Neptun-rendszerben regisztrált témavezetett TDK hallgatók száma. Ha a TDK-hallgatónak másik témavezetője (társ-témavezetője) van, akkor is 1 fő gyanánt veendő számításba. Ha egy TDK hallgató mindkét félévre regisztrálva volt, akkor is egy fő gyanánt veendő számításba.</t>
  </si>
  <si>
    <t>2.1.2.</t>
  </si>
  <si>
    <t>2.1.3.</t>
  </si>
  <si>
    <t>A 2.1.2. pontban számbavett hallgatók által elért 3. helyezések száma. Ha egy hallgató több konferencián is ért el 3. helyezést, akkor ezek mind számba veendőek.</t>
  </si>
  <si>
    <t>2.1.4.</t>
  </si>
  <si>
    <t>A 2.1.2. pontban számbavett hallgatók által elért 2. helyezések száma. Ha egy hallgató több konferencián is ért el 2. helyezést, akkor ezek mind számba veendőek.</t>
  </si>
  <si>
    <t>2.1.5.</t>
  </si>
  <si>
    <t>A 2.1.2. pontban számbavett hallgatók által elért 1. helyezések száma. Ha egy hallgató több konferencián is ért el 1. helyezést, akkor ezek mind számba veendőek.</t>
  </si>
  <si>
    <t>A Semmelweis Egyetem Doktori Iskolájába az adott naptári év legalább egyik szemeszterére beiratokozott, témavezetett Ph.D. hallgatók száma. Ha a Ph.D. hallgatónak másik témavezetője (társ-témavezetője) is van, akkor is 1 fő gyanánt veendő számításba. Ha egy Ph.D. hallgató mindkét félévre regisztrálva volt, akkor is egy fő gyanánt veendő számításba.</t>
  </si>
  <si>
    <t xml:space="preserve">A Semmelweis Egyetem Doktori Iskolájában Ph.D. diplomát szerző azon témavezetettek száma, akiknek a Ph.D. diplomáját az adott naptári évben állították ki. Ha a Ph.D. hallgatónak másik témavezetője (társ-témavezetője) is van, akkor is 1 fő gyanánt veendő számításba. </t>
  </si>
  <si>
    <t>3.1.</t>
  </si>
  <si>
    <t>Az adott naptári évben beadott kutatás-fejlesztés-innováció pályázatok darabszáma nem idevéve azokat, amelyekben vezető kutatóként (principal investigator) szerepel. Csak olyan pályázatok vehetők figyelembe, amelyekben a Semmelweis Egyetem nevesítve van.</t>
  </si>
  <si>
    <t>– Ha egy dolgozó például egy másik egyetemmel is munkaviszonyban van, és azon munkaviszonya alapján adott be pályázatot, az nem vehető számításba.</t>
  </si>
  <si>
    <t>3.2.</t>
  </si>
  <si>
    <t>A 3.1. pontban leírtak érvényesek, de itt azok a pályázatok tüntetendők fel, amelyben a dolgozó vezető kutatóként vesz részt.</t>
  </si>
  <si>
    <t>3.3.</t>
  </si>
  <si>
    <t>3.4.</t>
  </si>
  <si>
    <t>A 3.3. pontban leírtak érvényesek, de itt azok a pályázatok tüntetendők fel, amelyben a dolgozó vezető kutatóként (principal investigator) vett részt.</t>
  </si>
  <si>
    <t>3.5.</t>
  </si>
  <si>
    <t>Itt tüntetendő fel a megadott ötéves időintervallumban a Semmelweis Egyetemen beadott szellemi tulajdon bejelentők (Egyetemi Innovációs Bizottság elé került javaslatok a szakmai minőség alapján) száma.</t>
  </si>
  <si>
    <t>3.6.</t>
  </si>
  <si>
    <t>Itt tüntetendő fel a megadott ötéves időintervallumban beadott szabadalmak száma feltéve, hogy a dolgozó a beadáskor az egyetemmel szolgálati vagy alkalmazotti jogviszonyban volt (szolgálati és alkalmazotti találmányok).</t>
  </si>
  <si>
    <t>4.</t>
  </si>
  <si>
    <t>társadalmi tudománnynépszerűsítési munkák (Kutatók Éjszakája, stb.)</t>
  </si>
  <si>
    <t>Oktatók oktatása programon történő részvétel</t>
  </si>
  <si>
    <t>plusz még számos olyan faktor , amik karonként és intézetenként is különbözőek lehetnek</t>
  </si>
  <si>
    <t>B</t>
  </si>
  <si>
    <t>A 2.1.1. pontban számbavett hallgatók közül mindazok, akik az adott naptári évben magyarországi vagy külföldi egyetem által szervezett TDK-konferencián résztvevőként regisztrálva lettek. Ha egy hallgató több konferenciára is regisztrált, akkor is csak egyszer veendő számba.</t>
  </si>
  <si>
    <t>1. Oktatás</t>
  </si>
  <si>
    <t>3. Forrásteremtő</t>
  </si>
  <si>
    <r>
      <t xml:space="preserve">– Ha egy pályázat 5 naptári éven keresztül fut de ezekből csak kettő esik a vizsgált időkeretbe, akkor a pályázat szerződéses összegének  a 2/5-e tüntetendő fel.
– Ha például egy dolgozó részt vesz egy 3 naptári évben futó 20 millió forintos pályázatban, amelyből 2 naptári év esik a megadott ötéves intervallumba; továbbá részt vesz egy 4 naptári éven át futó, 150 millió forintos konzorciális pályázatban, amelyből a szervezeti egységére mint konzorciumi nem vezető részvevőre 50 millió forint, az ötéves időintervallumba pedig 3 év esik, akkor az I18-as cellába írandó érték: 20/3*2+50/4*3 = </t>
    </r>
    <r>
      <rPr>
        <b/>
        <sz val="11"/>
        <color theme="1"/>
        <rFont val="Calibri"/>
        <family val="2"/>
        <scheme val="minor"/>
      </rPr>
      <t>50,83</t>
    </r>
    <r>
      <rPr>
        <sz val="11"/>
        <color theme="1"/>
        <rFont val="Calibri"/>
        <family val="2"/>
        <charset val="238"/>
        <scheme val="minor"/>
      </rPr>
      <t>.
– Ha egy dolgozó például egy másik egyetemmel is munkaviszonyban van, és azon munkaviszonya alapján nyert el pályázatot, az nem vehető számításba.
– Ha valaki korábban máshol dolgozott, s a Semmelweis Egyetemre hozta magával a pályázatát, akkor csak az áthozott összeg (ideértve a pályázatból vásárolt és szintén áthozott állóeszközök bekerülési költségét) vehető figyelembe, a pályázat kezdő dátumának pedig a munkaviszony kezdete tekintendő.</t>
    </r>
  </si>
  <si>
    <t>Itt az adott ötéves intervallumra vonatkozó szcientometriai mutatószámokat kell feltüntetni. Ezek elérhetők az egyetemi könyvtár honlapján található keresőfelületen keresztül az alábbi linken: https://lib.semmelweis.hu/publikaciok/authorSearch 
Ennek hitelességéről a szerzőnek kell gondoskodnia, amihez szükséges az MTMT adatbázisban az adatok aktualizálása, mivel a könyvtári honlapon elérhető mutatószámok is ezen alapulnak.</t>
  </si>
  <si>
    <t>SAP azonosító:</t>
  </si>
  <si>
    <t>4. Kutatás,</t>
  </si>
  <si>
    <t>3.1. résztvevőként beadott KFI pályázatok, db</t>
  </si>
  <si>
    <t>2.1.1. beiratkozott, fő</t>
  </si>
  <si>
    <t>3.2. témavezetőként beadott KFI pályázatok, db</t>
  </si>
  <si>
    <t xml:space="preserve">3.6. beadott szabadalmak db </t>
  </si>
  <si>
    <t>4.1. összes közlemények</t>
  </si>
  <si>
    <t>ebből terminális (első/utolsó) szerzős, db</t>
  </si>
  <si>
    <t>ebből terminális  (első/utolsó) szerzős, db</t>
  </si>
  <si>
    <t>4.2. ebből Q1-es közlemények száma</t>
  </si>
  <si>
    <t>4.3. ebből D1-es közlemények száma</t>
  </si>
  <si>
    <t>4.4. citáció</t>
  </si>
  <si>
    <t>4.4.</t>
  </si>
  <si>
    <t>A 2016 és 2020 között megjelent publikációkra kapott összes hivatkozás</t>
  </si>
  <si>
    <t>digitalizációs fejlesztésekben történő közreműködés (pl. intézeti Moodle felület működtetésében, fejlesztésében végzett munka)</t>
  </si>
  <si>
    <t>oktatási/tudományos társaságokban betöltött szerep, lobbitevékenység</t>
  </si>
  <si>
    <r>
      <t>3.5. beadott szellemi tulajdon bejelentők</t>
    </r>
    <r>
      <rPr>
        <sz val="11"/>
        <color theme="1"/>
        <rFont val="Calibri"/>
        <family val="2"/>
        <charset val="238"/>
        <scheme val="minor"/>
      </rPr>
      <t>, db</t>
    </r>
  </si>
  <si>
    <r>
      <t xml:space="preserve">TELJESÍTMÉNY-KATEGÓRIA </t>
    </r>
    <r>
      <rPr>
        <sz val="11"/>
        <color rgb="FFFF0000"/>
        <rFont val="Calibri"/>
        <family val="2"/>
        <charset val="238"/>
        <scheme val="minor"/>
      </rPr>
      <t>(kari adminisztrátor tölti ki)</t>
    </r>
  </si>
  <si>
    <t>További, nem vagy korlátozottan számszerűsíthető, de fontos oktatói/kutatói tevékenység/teljesítmények, képességek listája az utóbbi 5 évre vonatkozóan:</t>
  </si>
  <si>
    <t>kar:</t>
  </si>
  <si>
    <t>kategória:</t>
  </si>
  <si>
    <t>Általános Orvostudományi Kar (ÁOK)</t>
  </si>
  <si>
    <t>Adatvédelmi és Betegjogi Központ</t>
  </si>
  <si>
    <t>Doktori Iskolák</t>
  </si>
  <si>
    <t>Addiktológiai Tanszék</t>
  </si>
  <si>
    <t>Egészségtudományi Kar (ETK)</t>
  </si>
  <si>
    <t>Alkalmazott Pszichológia Tanszék</t>
  </si>
  <si>
    <t>Egészségügyi Közszolgálati Kar (EKK)</t>
  </si>
  <si>
    <t>Általános Orvostudomány Kar Gazdasági Igazgatóság</t>
  </si>
  <si>
    <t>Fogorvostudományi Kar (FOK)</t>
  </si>
  <si>
    <t>Általános Orvostudományi Kar Dékáni Hivatal </t>
  </si>
  <si>
    <t>Gyógyszerésztudományi Kar (GYTK)</t>
  </si>
  <si>
    <t>Alumni Igazgatóság</t>
  </si>
  <si>
    <t>Pető András Kar (PAK)</t>
  </si>
  <si>
    <t>Anatómiai, Szövet- és Fejlődéstani Intézet</t>
  </si>
  <si>
    <t>Aneszteziológiai és Intenzív Terápiás Klinika</t>
  </si>
  <si>
    <t>Ápolástan Tanszék</t>
  </si>
  <si>
    <t>Ápolásvezetési és Szakdolgozói Oktatási Igazgatóság</t>
  </si>
  <si>
    <t>Arc- Állcsont- Szájsebészeti és Fogászati Klinika</t>
  </si>
  <si>
    <t>Belgyógyászati és Hematológiai Klinika</t>
  </si>
  <si>
    <t>Belgyógyászati és Onkológiai Klinika</t>
  </si>
  <si>
    <t>Belső Klinikai Tömbigazgatóság</t>
  </si>
  <si>
    <t>Beszerzési Igazgatóság</t>
  </si>
  <si>
    <t>Biobank Hálózat</t>
  </si>
  <si>
    <t>Biofizikai és Sugárbiológiai Intézet</t>
  </si>
  <si>
    <t>Bioinformatika Tanszék</t>
  </si>
  <si>
    <t>Biokémiai Tanszék</t>
  </si>
  <si>
    <t>Bionikai Innovációs Központ Nonprofit Kft.</t>
  </si>
  <si>
    <t>Biztonságtechnikai Igazgatóság</t>
  </si>
  <si>
    <t>Bőr-, Nemikórtani és Bőronkológiai Klinika</t>
  </si>
  <si>
    <t>Corvin-negyedi Klinikai Tömbigazgatóság</t>
  </si>
  <si>
    <t>Családgondozási Módszertani Tanszék</t>
  </si>
  <si>
    <t>Családorvosi Tanszék</t>
  </si>
  <si>
    <t>Dietetikai és Táplálkozástudományi Tanszék</t>
  </si>
  <si>
    <t>Digitális Egészségtudományi Intézet</t>
  </si>
  <si>
    <t>Egészségfejlesztési Központ</t>
  </si>
  <si>
    <t>Egészségtudományi Doktori Iskola</t>
  </si>
  <si>
    <t>Egészségtudományi Kar Dékáni Hivatal</t>
  </si>
  <si>
    <t>Egészségtudományi Klinikai Tanszék</t>
  </si>
  <si>
    <t>Egészségtudományi Programkoordinációs és Fejlesztési Iroda</t>
  </si>
  <si>
    <t>Egészségügyi Hálózat-irányítási Igazgatóság</t>
  </si>
  <si>
    <t>Egészségügyi Irányítási Igazgatóság</t>
  </si>
  <si>
    <t>Egészségügyi Közszolgálati Kar - Dékáni Hivatal</t>
  </si>
  <si>
    <t>Egészségügyi Közszolgálati Kar Gazdasági Igazgatóság</t>
  </si>
  <si>
    <t>Egészségügyi Menedzserképző Központ</t>
  </si>
  <si>
    <t>Egészségügyi Technológiaértékelő és Elemzési Központ</t>
  </si>
  <si>
    <t>Egyetemi Gyógyszertár Gyógyszerügyi Szervezési Intézet</t>
  </si>
  <si>
    <t>Egyetemi Hallgatói Önkormányzat (HÖK)</t>
  </si>
  <si>
    <t>Élettani Intézet</t>
  </si>
  <si>
    <t>Ellátásszervezési Igazgatóság</t>
  </si>
  <si>
    <t>Ellenőrzési Igazgatóság</t>
  </si>
  <si>
    <t>Elméleti és Transzlációs Orvostudományok Doktori Iskola</t>
  </si>
  <si>
    <t>Emberierőforrás-gazdálkodási Főigazgatóság</t>
  </si>
  <si>
    <t>Endokrinológiai Tanszék</t>
  </si>
  <si>
    <t>Epidemiológiai és Surveillance Központ</t>
  </si>
  <si>
    <t>Érsebészeti és Endovaszkuláris Tanszék</t>
  </si>
  <si>
    <t>ETK Gazdasági Igazgatóság</t>
  </si>
  <si>
    <t>Farmakognóziai Intézet</t>
  </si>
  <si>
    <t>Farmakológiai és Farmakoterápiás Intézet</t>
  </si>
  <si>
    <t>Fejlesztési Osztály</t>
  </si>
  <si>
    <t>Fizioterápiai Tanszék</t>
  </si>
  <si>
    <t>Fogászati és Szájsebészeti Oktató Intézet</t>
  </si>
  <si>
    <t>Foglalkozás-Egészségügyi Szolgálat</t>
  </si>
  <si>
    <t>Fogorvostudományi Kar Gazdasági Igazgatóság</t>
  </si>
  <si>
    <t>Fogorvostudományi Kar Oktatási Centrum Igazgatóság</t>
  </si>
  <si>
    <t>Fogorvostudományi Kar Szak- és Továbbképzési Titkárság</t>
  </si>
  <si>
    <t>Fogorvostudományi Kari Dékáni Hivatal</t>
  </si>
  <si>
    <t>Fogpótlástani Klinika</t>
  </si>
  <si>
    <t>Folyamatszervezési és Bérgazdálkodási Igazgatóság</t>
  </si>
  <si>
    <t>Fül-Orr-Gégészeti és Fej-Nyaksebészeti Klinika</t>
  </si>
  <si>
    <t>Gazdasági Főigazgatóság</t>
  </si>
  <si>
    <t>Genetikai, Sejt- és Immunbiológiai Intézet</t>
  </si>
  <si>
    <t>Genomikai Medicina és Ritka Betegségek Intézete</t>
  </si>
  <si>
    <t>I. Sz. Gyermekgyógyászati Klinika</t>
  </si>
  <si>
    <t>II. Sz. Gyermekgyógyászati Klinika</t>
  </si>
  <si>
    <t>Gyógyszerészeti Intézet</t>
  </si>
  <si>
    <t>Gyógyszerészi Kémiai Intézet</t>
  </si>
  <si>
    <t>Gyógyszerésztudományi Kar Dékáni Hivatal</t>
  </si>
  <si>
    <t>Gyógyszerésztudományi Kar Gazdasági Feladatait Ellátó Szervezeti Egység</t>
  </si>
  <si>
    <t>Gyógyszerhatástani Intézet</t>
  </si>
  <si>
    <t>Gyógyszertudományok Doktori Iskola</t>
  </si>
  <si>
    <t>Habilitációs Bizottság</t>
  </si>
  <si>
    <t>Hang-, Beszéd- és Nyelésterápia Tanszék</t>
  </si>
  <si>
    <t>Hári Mária Kari Könyvtár és Forrásközpont</t>
  </si>
  <si>
    <t>Humán Agyszövet Bank és Laboratórium </t>
  </si>
  <si>
    <t>Humántudományi Intézet</t>
  </si>
  <si>
    <t>Idegsebészeti Tanszék</t>
  </si>
  <si>
    <t>Igazságügyi és Biztosítás-orvostani Intézet</t>
  </si>
  <si>
    <t>Informatikai Igazgatóság</t>
  </si>
  <si>
    <t>Innovációs Központ</t>
  </si>
  <si>
    <t>Innovációs Központ Gazdasági Hivatala</t>
  </si>
  <si>
    <t>Intervenciós Radiológiai Tanszék</t>
  </si>
  <si>
    <t>Jogi és Igazgatási Főigazgatóság </t>
  </si>
  <si>
    <t>Jogi Igazgatóság</t>
  </si>
  <si>
    <t>Kancellári Kabinet</t>
  </si>
  <si>
    <t>Kancellári Titkárság</t>
  </si>
  <si>
    <t>Kardiológiai Tanszék</t>
  </si>
  <si>
    <t>Képalkotó Diagnosztikai Analitikus és Orvostechnikai Tanszék</t>
  </si>
  <si>
    <t>Kerpel-Fronius Ödön Tehetség-gondozó Program</t>
  </si>
  <si>
    <t>Kísérletes és Sebészeti Műtéttani Tanszék</t>
  </si>
  <si>
    <t>Klinikai Központ</t>
  </si>
  <si>
    <t>Klinikai Központ Elnökének Hivatala</t>
  </si>
  <si>
    <t>Klinikai Kutatásokat Koordináló Központ</t>
  </si>
  <si>
    <t>Klinikai Pszichológia Tanszék</t>
  </si>
  <si>
    <t>Klinikai Szimulációs Csoport</t>
  </si>
  <si>
    <t>Kollégiumok Igazgatósága</t>
  </si>
  <si>
    <t>Kommunikációs és Rendezvényszervezési Igazgatóság</t>
  </si>
  <si>
    <t>Konduktív Pedagógiai Intézet</t>
  </si>
  <si>
    <t>Konduktív Pedagógiai Központ </t>
  </si>
  <si>
    <t>Kontrolling Igazgatóság</t>
  </si>
  <si>
    <t>Konzerváló Fogászati Klinika</t>
  </si>
  <si>
    <t>Kórházhigiénés Osztály</t>
  </si>
  <si>
    <t>Közalkalmazotti Tanács</t>
  </si>
  <si>
    <t>Közegészségtudományi Tanszék</t>
  </si>
  <si>
    <t>Központi Gazdasági Hálózat-irányítási Igazgatóság</t>
  </si>
  <si>
    <t>Központi Könyvtár</t>
  </si>
  <si>
    <t>Központi Könyvtár Gazdasági Hivatala</t>
  </si>
  <si>
    <t>Központi Levéltár</t>
  </si>
  <si>
    <t>Külső Klinikai Tömb Tömbigazgatósága</t>
  </si>
  <si>
    <t>Laboratóriumi Medicina Intézet</t>
  </si>
  <si>
    <t>Létesítményfejlesztési és Üzemeltetési Igazgatóság</t>
  </si>
  <si>
    <t>Magatartástudományi Intézet</t>
  </si>
  <si>
    <t>Mellkassebészeti Klinika - Országos Onkológiai Intézet bázisán</t>
  </si>
  <si>
    <t>Mentálhigiéné Intézet</t>
  </si>
  <si>
    <t>Mentális Egészségtudományok Doktori Iskola</t>
  </si>
  <si>
    <t>Minimál Invazív és Egynapos Sebészeti Klinika és Szakrendelő</t>
  </si>
  <si>
    <t>Minőségbiztosítási Osztály</t>
  </si>
  <si>
    <t>Molekuláris Biológiai Tanszék</t>
  </si>
  <si>
    <t>Molekuláris Orvostudományok Doktori Iskola</t>
  </si>
  <si>
    <t>Morfológiai és Fiziológiai Tanszék</t>
  </si>
  <si>
    <t>Munkaügyi Igazgatóság</t>
  </si>
  <si>
    <t>Műszaki Főigazgatóság</t>
  </si>
  <si>
    <t>Műszaki Főigazgatóság Gazdasági Hivatala </t>
  </si>
  <si>
    <t>Nanomedicina Kutatási és Oktatási Központ</t>
  </si>
  <si>
    <t>Nemzetközi Hallgatók Képzéseinek Központja </t>
  </si>
  <si>
    <t>Nemzetközi Hallgatók Képzéseinek Központjának Gazdasági Hivatala</t>
  </si>
  <si>
    <t>Nemzetközi Kapcsolatok Igazgatósága</t>
  </si>
  <si>
    <t>Nemzetközi Semmelweis Hallgatói Szövetség (ISSA)</t>
  </si>
  <si>
    <t>Nemzetközi Tanulmányi Igazgatóság</t>
  </si>
  <si>
    <t>Népegészségtani Intézet</t>
  </si>
  <si>
    <t>Neurológiai Klinika</t>
  </si>
  <si>
    <t>Neuroradiológia Tanszék</t>
  </si>
  <si>
    <t>Nukleáris Medicina Tanszék</t>
  </si>
  <si>
    <t>Oktatásfejlesztési, -módszertani és -szervezési Központ</t>
  </si>
  <si>
    <t>Oktatási Hálózat-irányítási Igazgatóság</t>
  </si>
  <si>
    <t>Oktatásigazgatási Hivatal</t>
  </si>
  <si>
    <t>Onkológiai Részleg (Belgyógyászati és Onkológiai Klinika)</t>
  </si>
  <si>
    <t>Onkológiai Tanszék – az Országos Onkológiai Intézet bázisán</t>
  </si>
  <si>
    <t>Orálbiológiai Tanszék</t>
  </si>
  <si>
    <t>Orális Diagnosztikai Tanszék</t>
  </si>
  <si>
    <t>Országos Orvos és Gyógyszerész Záróvizsga Bizottság Koordinációs Iroda</t>
  </si>
  <si>
    <t>Ortopédiai Klinika</t>
  </si>
  <si>
    <t>Orvosi Képalkotó Klinika</t>
  </si>
  <si>
    <t>Orvosi Mikrobiológiai Intézet</t>
  </si>
  <si>
    <t>Orvosszakmai Főigazgatóság</t>
  </si>
  <si>
    <t>Összevont Elméleti Tömbigazgatóság</t>
  </si>
  <si>
    <t>Oxiológia és Sürgősségi Ellátás Tanszék</t>
  </si>
  <si>
    <t>Parodontológiai Klinika</t>
  </si>
  <si>
    <t>I. Sz. Patológiai és Kísérleti Rákkutató Intézet</t>
  </si>
  <si>
    <t>II. sz. Patológiai Intézet</t>
  </si>
  <si>
    <t>Patológiai Tudományok Doktori Iskola</t>
  </si>
  <si>
    <t>Pénzügyi Igazgatóság</t>
  </si>
  <si>
    <t>Pető András Kar - Dékáni Hivatal</t>
  </si>
  <si>
    <t>Pető András Kar Kari Gazdasági Igazgatósága</t>
  </si>
  <si>
    <t>Pető András Rehabilitációs és Egészségügyi Ellátási Osztály</t>
  </si>
  <si>
    <t>Professzorok Semmelweis Kollégiuma</t>
  </si>
  <si>
    <t>Propedeutikai Tanszék</t>
  </si>
  <si>
    <t>Pszichiátriai és Pszichoterápiás Klinika</t>
  </si>
  <si>
    <t>Pulmonológiai Klinika</t>
  </si>
  <si>
    <t>Rácz Károly Klinikai Orvostudományok Doktori Iskola</t>
  </si>
  <si>
    <t>Radiológia Tanszék</t>
  </si>
  <si>
    <t>Regionális, Intézményi Tudományos és Kutatásetikai Bizottság</t>
  </si>
  <si>
    <t>Rehabilitációs Medicina Tanszék</t>
  </si>
  <si>
    <t>Rektorhelyettesi Titkárság</t>
  </si>
  <si>
    <t>Rektori Kabinet</t>
  </si>
  <si>
    <t>Rektori Kabinetiroda</t>
  </si>
  <si>
    <t>Rektori Titkárság</t>
  </si>
  <si>
    <t>Reumatológiai és Klinikai Immunológiai Tanszék</t>
  </si>
  <si>
    <t>I. Sz. Sebészeti és Intervenciós Gasztroenterológiai Klinika</t>
  </si>
  <si>
    <t>II. Sz. Sebészeti Klinika</t>
  </si>
  <si>
    <t>Semmelweis Brand és Marketing Igazgatóság</t>
  </si>
  <si>
    <t>Semmelweis Egészségügyi Kft.</t>
  </si>
  <si>
    <t>Semmelweis Egyetem Baráti Köre</t>
  </si>
  <si>
    <t>Semmelweis Egyetem Bókay János Többcélú Szakképző Intézménye</t>
  </si>
  <si>
    <t>Semmelweis Egyetem Kanizsai Dorottya Többcélú Szakképző Intézménye</t>
  </si>
  <si>
    <t>Semmelweis Egyetem Napköziotthonos Óvoda</t>
  </si>
  <si>
    <t>Semmelweis Egyetem Pető András Gyakorló Általános Iskolája, Szakiskolája, Egységes Konduktív Pedagógiai Módszertani Intézménye és Kollégiuma</t>
  </si>
  <si>
    <t>Semmelweis Egyetem Pető András Gyakorló Óvodája</t>
  </si>
  <si>
    <t>Semmelweis Egyetem Pető András Pedagógiai Intézete</t>
  </si>
  <si>
    <t>Semmelweis Egyetem Raoul Wallenberg Többcélú Szakképző Intézménye</t>
  </si>
  <si>
    <t>Semmelweis Egyetem Semmelweis Ignác Többcélú Szakképző Intézménye</t>
  </si>
  <si>
    <t>Semmelweis Érdekvédelmi Szövetség</t>
  </si>
  <si>
    <t>Semmelweis Kiadó és Multimédia Stúdió Kft.</t>
  </si>
  <si>
    <t>Semmelweis Medical Studies Kft.</t>
  </si>
  <si>
    <t>Sportorvostan Tanszék</t>
  </si>
  <si>
    <t>Stratégiai és Fejlesztési Rektorhelyettesi Iroda</t>
  </si>
  <si>
    <t>Sugárvédelmi Szolgálat</t>
  </si>
  <si>
    <t>Sürgősségi Orvostani Klinika</t>
  </si>
  <si>
    <t>Szak- és Továbbképzési Központ</t>
  </si>
  <si>
    <t>Szakképző Intézmények Gazdálkodásfelügyeleti Koordinációs Igazgatósága</t>
  </si>
  <si>
    <t>Szakképző Intézmények Igazgatósága</t>
  </si>
  <si>
    <t>Szakképző Intézmények Igazgatóságának Gazdasági Hivatala</t>
  </si>
  <si>
    <t>Szaknyelvi Intézet</t>
  </si>
  <si>
    <t>Szemészeti Klinika</t>
  </si>
  <si>
    <t>Szemészeti Klinikai Ismeretek Tanszék</t>
  </si>
  <si>
    <t>Szenátusi Főtitkárság</t>
  </si>
  <si>
    <t>Szent Rókus Klinikai Tömbigazgatóság</t>
  </si>
  <si>
    <t>Szentágothai János Idegtudományi Doktori Iskola</t>
  </si>
  <si>
    <t>Szerves Vegytani Intézet</t>
  </si>
  <si>
    <t>Szervezési és Igazgatási Központ</t>
  </si>
  <si>
    <t>Szívsebészeti Tanszéki Csoport</t>
  </si>
  <si>
    <t>Szolgáltatási Igazgatóság</t>
  </si>
  <si>
    <t>Szülészeti és Nőgyógyászati Klinika</t>
  </si>
  <si>
    <t>Szülészeti és Nőgyógyászati Klinikai Ismeretek Tanszék</t>
  </si>
  <si>
    <t>Tanulmányi és Hallgatói Központ, Karrieriroda (PAK)</t>
  </si>
  <si>
    <t>Társadalomtudományi Tanszék</t>
  </si>
  <si>
    <t>Testnevelési és Sportközpont</t>
  </si>
  <si>
    <t>Tömő utcai Klinikai Tömbigazgatóság</t>
  </si>
  <si>
    <t>Transzfuziológiai Tanszék</t>
  </si>
  <si>
    <t>Transzlációs Medicina Intézet</t>
  </si>
  <si>
    <t>Transzplantációs és Sebészeti Klinika</t>
  </si>
  <si>
    <t>Traumatológiai Tanszék</t>
  </si>
  <si>
    <t>Tudományos Diákköri Tanács</t>
  </si>
  <si>
    <t>Tudományos és Innovációs Rektorhelyettesi Iroda</t>
  </si>
  <si>
    <t>Urológiai Klinika</t>
  </si>
  <si>
    <t>Vagyongazdálkodási Igazgatóság</t>
  </si>
  <si>
    <t>Városmajori Klinikai Tömbigazgatóság</t>
  </si>
  <si>
    <t>Városmajori Szív- és Érgyógyászati Klinika</t>
  </si>
  <si>
    <t>egyetemi tanár</t>
  </si>
  <si>
    <t>főiskolai tanár</t>
  </si>
  <si>
    <t>tudományos tanácsadó</t>
  </si>
  <si>
    <t>egyetemi docens</t>
  </si>
  <si>
    <t>főiskolai docens</t>
  </si>
  <si>
    <t>tudományos főmunkatárs</t>
  </si>
  <si>
    <t>adjunktus</t>
  </si>
  <si>
    <t>tudományos munkatárs</t>
  </si>
  <si>
    <t>tanársegéd</t>
  </si>
  <si>
    <t>tudományos segédmunkatárs</t>
  </si>
  <si>
    <t>nyelvtanár</t>
  </si>
  <si>
    <t>testnevelő tanár</t>
  </si>
  <si>
    <t>tanszéki mérnök</t>
  </si>
  <si>
    <t>mesteroktató</t>
  </si>
  <si>
    <t>egyéb: írja a B64 cellába!</t>
  </si>
  <si>
    <t>kollégiumi tanár</t>
  </si>
  <si>
    <t>mestertanár</t>
  </si>
  <si>
    <t>műszaki tanár</t>
  </si>
  <si>
    <t>kutató professzor</t>
  </si>
  <si>
    <t>kiemelkedő</t>
  </si>
  <si>
    <t>magas</t>
  </si>
  <si>
    <t>átlagos</t>
  </si>
  <si>
    <t>mérsékelt</t>
  </si>
  <si>
    <t>Szóbeli vizsgáztatás</t>
  </si>
  <si>
    <t>Gyakorlati vizsgáztatás</t>
  </si>
  <si>
    <t>Szakdolgozat bírálat</t>
  </si>
  <si>
    <t>Vizsgafelügyelet</t>
  </si>
  <si>
    <t>Szakdolgozat konzulens</t>
  </si>
  <si>
    <t>alkalom (1 alkalom = 45 perc)</t>
  </si>
  <si>
    <t>alkalom</t>
  </si>
  <si>
    <t>vizsgaalkalom</t>
  </si>
  <si>
    <t>szakdolgozatok száma</t>
  </si>
  <si>
    <t>vizsgáztatott hallgatók száma</t>
  </si>
  <si>
    <t>Szakdolgozat védés (bizottsági részvétel)</t>
  </si>
  <si>
    <t>vizsgasor (egyedi feladatsoronként)</t>
  </si>
  <si>
    <t>Írásbeli vizsga kidolgozás</t>
  </si>
  <si>
    <t>Írásbeli vizsga értékelés</t>
  </si>
  <si>
    <t>darab</t>
  </si>
  <si>
    <t>Államvizsga bizottsági elnökség</t>
  </si>
  <si>
    <t>Államvizsga bizottsági tag</t>
  </si>
  <si>
    <t>Államvizsga teszt értékelése</t>
  </si>
  <si>
    <t>teszt (db)</t>
  </si>
  <si>
    <t>Államvizsga teszt felügyelet</t>
  </si>
  <si>
    <t>Segédtáblázat</t>
  </si>
  <si>
    <t>Ft érték</t>
  </si>
  <si>
    <t>3.3. résztvevőként elnyert KFI pályázatok, K+F megbízás pénzösszege, MFt</t>
  </si>
  <si>
    <t>3.4. témavezetőként elnyert KFI pályázatok, K+F megbízás pénzösszege, MFt</t>
  </si>
  <si>
    <t>2.1. tdk hallgatók + rektori pályázatot írók</t>
  </si>
  <si>
    <t>2. Tehetséggondozás, iskolateremtés</t>
  </si>
  <si>
    <t>érték</t>
  </si>
  <si>
    <t>Megtartott előadások az adott időszakban 1 évre vonatkozóan</t>
  </si>
  <si>
    <t>2.3. PhD hallgatók</t>
  </si>
  <si>
    <t>2.3.1. beiratkozott, fő</t>
  </si>
  <si>
    <t>2.3.2. ebből fokozatot szerzett</t>
  </si>
  <si>
    <t>2.2.1. rektori pályamunkát beadott, fő</t>
  </si>
  <si>
    <t>2.2.3. rektori pályamunka 3. díj, fő</t>
  </si>
  <si>
    <t>2.2.4. rektori pályamunka 2. díj, fő</t>
  </si>
  <si>
    <t>2.2.5. rektori pályamunka 1. díj, fő</t>
  </si>
  <si>
    <t>2.1.2. ebből konferencián részt vett, fő</t>
  </si>
  <si>
    <t>2.1.3. konferencia 3. hely, fő</t>
  </si>
  <si>
    <t>2.1.4. konferencia 2. hely, fő</t>
  </si>
  <si>
    <t>2.1.5. konferencia 1. hely, fő</t>
  </si>
  <si>
    <t>2.2.2. rektori pályamunka dicséret, fő</t>
  </si>
  <si>
    <t>1.1. számszerűsíthető  oktatási tevékenységek a segédtáblázat alapján</t>
  </si>
  <si>
    <t>mértékegység</t>
  </si>
  <si>
    <t>egyenérték faktor</t>
  </si>
  <si>
    <t>idegen nyelven, az elmúlt öt év átlaga</t>
  </si>
  <si>
    <t>magyarul az elmúlt öt év átlaga</t>
  </si>
  <si>
    <t>magyarul 2019-ben</t>
  </si>
  <si>
    <t>magyarul 2020-ban</t>
  </si>
  <si>
    <t>idegen nyelven 2019-ben</t>
  </si>
  <si>
    <t>idegen nyelven 2020-ban</t>
  </si>
  <si>
    <t>egyenérték faktorral súlyozott éves értékek az adott időszakban</t>
  </si>
  <si>
    <t>számszerűsíthető  oktatási tevékenység</t>
  </si>
  <si>
    <t xml:space="preserve">
</t>
  </si>
  <si>
    <t>Megtartott gyakorlatok és konzultációk az adott naptári évben</t>
  </si>
  <si>
    <t>heti munkaóra:</t>
  </si>
  <si>
    <t>pont</t>
  </si>
  <si>
    <t>minősítés</t>
  </si>
  <si>
    <t>MTMT azonosítója</t>
  </si>
  <si>
    <t>SAP azonosító</t>
  </si>
  <si>
    <t>heti munkaóra</t>
  </si>
  <si>
    <t>szervezeti egysége</t>
  </si>
  <si>
    <t>beosztása</t>
  </si>
  <si>
    <t>Adminisztratív adatok</t>
  </si>
  <si>
    <t>Átfogó értékelés</t>
  </si>
  <si>
    <t>Felső vezetői jóváhagyás</t>
  </si>
  <si>
    <t>oktató-kutató neve</t>
  </si>
  <si>
    <t>2.3.1.</t>
  </si>
  <si>
    <t>2.3.2.</t>
  </si>
  <si>
    <t>magyarnyelvű kontakt órák száma/hét</t>
  </si>
  <si>
    <r>
      <t>–</t>
    </r>
    <r>
      <rPr>
        <sz val="11"/>
        <rFont val="Calibri"/>
        <family val="2"/>
        <charset val="238"/>
        <scheme val="minor"/>
      </rPr>
      <t xml:space="preserve"> Ha valaki a Semmelweis Egyetemhez kapcsolható, </t>
    </r>
    <r>
      <rPr>
        <sz val="11"/>
        <color theme="1"/>
        <rFont val="Calibri"/>
        <family val="2"/>
        <charset val="238"/>
        <scheme val="minor"/>
      </rPr>
      <t>kihelyezett képzésen oktat, akkor az teljes mértékben számításba veendő. 
– Ha valaki vendégoktatóként külföldön tart előadást, akkor nem vehető számításba (de a táblázat B részében előnyt jelent) 
– Ha valaki más intézményben óraadó, az nem vehető számításba. 
– Ha valaki a Semmelweis Egyetem és más egyetem által közösen meghirdetett képzésben vesz részt óraadóként akkor az számításba veendő.
– Ha valaki olyan kurzusban vesz részt oktatóként, amelynek a Semmelweis Egyetem csak a helyszínét biztosítja, de szervezőként abban nem jelenik meg, akkor nem vehető számításba.</t>
    </r>
  </si>
  <si>
    <t>Itt kerülnek felsorolásra a számszerűsített oktatói és kutatói tevékenységek és teljesítmények.</t>
  </si>
  <si>
    <t>Néhány lehetséges példa a teljesség igénye nélkül:</t>
  </si>
  <si>
    <t>egyetemi pályázatokban történő részvétel (ERASMUS+, EUNIWELL stb.)</t>
  </si>
  <si>
    <t>oktatási és egyéb nem KFI díjak (Merit, Díj, Semmelweis Egyetem Kiváló oktatója díj, Kiváló Tudományos diákköri nevelő díj)</t>
  </si>
  <si>
    <t>Magyar nyelvű kontakt órák száma:</t>
  </si>
  <si>
    <t>Ez a rész a nem vezető kutatóként elnyert és szerződött pályázatok és/vagy K+F megbízások összegének feltüntetésére szolgál  idevéve 0,5-ös szorzóval azokat a pályázatokat is, melyekben felkért szaktanácsadói részvétel történik. A számítás alapja az adott intervallumban futó szerződött pályázatok/K+F megbízások teljes szerződéses összege. Ezt az összeget pályázatonként el kell osztani azon naptári évek számával, amelyekben a pályázat fut, majd szorozni kell azon évek számával, amelyek a vizsgált ötéves időkeretbe esnek. Nincs jelentősége annak, hogy a pályázat szerződéses összege a pályázatban miként van évekre elosztva. Annak sincs jelentősége, hogy a pályázat időtartama az adott naptári évnek mekkora hányadát teszi ki. Konzorciális pályázat esetén a konzorciumvezető szervezeti egység dolgozója a teljes szerződéses összeget, míg a többi résztvevő szervezeti egység dolgozója ennek csak az adott szervezeti egységre eső hányadát veheti figyelembe. Csak olyan pályázatok vehetők figyelembe, amelyekben a Semmelweis Egyetem nevesítve van.</t>
  </si>
  <si>
    <t>PÉLDA</t>
  </si>
  <si>
    <r>
      <t xml:space="preserve">Az </t>
    </r>
    <r>
      <rPr>
        <b/>
        <sz val="11"/>
        <color theme="1"/>
        <rFont val="Calibri"/>
        <family val="2"/>
        <charset val="238"/>
        <scheme val="minor"/>
      </rPr>
      <t>oktatási tevékenység segédtáblában</t>
    </r>
    <r>
      <rPr>
        <sz val="11"/>
        <color theme="1"/>
        <rFont val="Calibri"/>
        <family val="2"/>
        <charset val="238"/>
        <scheme val="minor"/>
      </rPr>
      <t xml:space="preserve"> kell feltüntetni önbevallásos alapon a számszerűsített oktatási tevékenységek mennyiségét (graduális képzés, posztgraduális képzés, szakképzés, tanfolyamok esetén). Tekintettel arra, hogy számos körülmény befolyásolhatja egy-egy év értékét (szülési szabadság, kurrikulumreform hatásai stb.), ezért </t>
    </r>
    <r>
      <rPr>
        <b/>
        <u/>
        <sz val="11"/>
        <color theme="1"/>
        <rFont val="Calibri"/>
        <family val="2"/>
        <charset val="238"/>
        <scheme val="minor"/>
      </rPr>
      <t>az oktató/kutató számára legkedvezőbb</t>
    </r>
    <r>
      <rPr>
        <sz val="11"/>
        <color theme="1"/>
        <rFont val="Calibri"/>
        <family val="2"/>
        <charset val="238"/>
        <scheme val="minor"/>
      </rPr>
      <t xml:space="preserve"> érték kerül figyelembe vételre az alábbiak közül:
</t>
    </r>
    <r>
      <rPr>
        <b/>
        <sz val="11"/>
        <color theme="1"/>
        <rFont val="Calibri"/>
        <family val="2"/>
        <charset val="238"/>
        <scheme val="minor"/>
      </rPr>
      <t xml:space="preserve">vagy </t>
    </r>
    <r>
      <rPr>
        <sz val="11"/>
        <color theme="1"/>
        <rFont val="Calibri"/>
        <family val="2"/>
        <charset val="238"/>
        <scheme val="minor"/>
      </rPr>
      <t xml:space="preserve">a 2016-2020-as naptári évek között egyetemi jogviszonyban töltött évek átlagos teljesítménye </t>
    </r>
    <r>
      <rPr>
        <b/>
        <sz val="11"/>
        <color rgb="FF0070C0"/>
        <rFont val="Calibri"/>
        <family val="2"/>
        <charset val="238"/>
        <scheme val="minor"/>
      </rPr>
      <t>("A")</t>
    </r>
    <r>
      <rPr>
        <sz val="11"/>
        <color theme="1"/>
        <rFont val="Calibri"/>
        <family val="2"/>
        <charset val="238"/>
        <scheme val="minor"/>
      </rPr>
      <t>;</t>
    </r>
    <r>
      <rPr>
        <b/>
        <sz val="11"/>
        <color theme="1"/>
        <rFont val="Calibri"/>
        <family val="2"/>
        <charset val="238"/>
        <scheme val="minor"/>
      </rPr>
      <t xml:space="preserve">
vagy </t>
    </r>
    <r>
      <rPr>
        <sz val="11"/>
        <color theme="1"/>
        <rFont val="Calibri"/>
        <family val="2"/>
        <charset val="238"/>
        <scheme val="minor"/>
      </rPr>
      <t xml:space="preserve">a 2019-es naptári év teljesítéményének éves átlaga </t>
    </r>
    <r>
      <rPr>
        <b/>
        <sz val="11"/>
        <color rgb="FFC00000"/>
        <rFont val="Calibri"/>
        <family val="2"/>
        <charset val="238"/>
        <scheme val="minor"/>
      </rPr>
      <t>("B")</t>
    </r>
    <r>
      <rPr>
        <sz val="11"/>
        <color theme="1"/>
        <rFont val="Calibri"/>
        <family val="2"/>
        <charset val="238"/>
        <scheme val="minor"/>
      </rPr>
      <t xml:space="preserve">;  </t>
    </r>
    <r>
      <rPr>
        <b/>
        <sz val="11"/>
        <color theme="1"/>
        <rFont val="Calibri"/>
        <family val="2"/>
        <charset val="238"/>
        <scheme val="minor"/>
      </rPr>
      <t xml:space="preserve">
vagy</t>
    </r>
    <r>
      <rPr>
        <sz val="11"/>
        <color theme="1"/>
        <rFont val="Calibri"/>
        <family val="2"/>
        <charset val="238"/>
        <scheme val="minor"/>
      </rPr>
      <t xml:space="preserve"> a 2020-as naptári év teljesítéményének éves átlaga </t>
    </r>
    <r>
      <rPr>
        <b/>
        <sz val="11"/>
        <color rgb="FF00B050"/>
        <rFont val="Calibri"/>
        <family val="2"/>
        <charset val="238"/>
        <scheme val="minor"/>
      </rPr>
      <t>("C")</t>
    </r>
    <r>
      <rPr>
        <sz val="11"/>
        <color theme="1"/>
        <rFont val="Calibri"/>
        <family val="2"/>
        <charset val="238"/>
        <scheme val="minor"/>
      </rPr>
      <t xml:space="preserve">; 
</t>
    </r>
    <r>
      <rPr>
        <b/>
        <i/>
        <sz val="11"/>
        <color theme="1"/>
        <rFont val="Calibri"/>
        <family val="2"/>
        <charset val="238"/>
        <scheme val="minor"/>
      </rPr>
      <t xml:space="preserve">Az Egyetem fenntartja a jogot, hogy a megadott adatokat ellenőrizze.
</t>
    </r>
    <r>
      <rPr>
        <sz val="11"/>
        <color theme="1"/>
        <rFont val="Calibri"/>
        <family val="2"/>
        <charset val="238"/>
        <scheme val="minor"/>
      </rPr>
      <t xml:space="preserve">
– Az órát az a dolgozó tüntetheti fel az adatlapján, aki azt ténylegesen megtartotta. 
– Az "egyenérték faktor" az Egyetem által (pl. devizakeretes oktatás esetén) kifizetett vonatkozó bérelemeinek arányait fejezi ki. 
– Csak olyan oktatási tevékenység vehető figyelembe, amelyben a Semmelweis Egyetem szervezőként hivatalosan kapcsolható. 
– A számbavételnél nem számít, hogy az adott tárgyra vagy kurzusra hány fő van regisztrálva vagy az órán hány fő jelent meg (ideértve azt az esetet is, ha az oktatón kívül senki sem jelenik meg). 
– Ha egy órát – ténylegesen és hivatalosan is – többen tartanak, akkor azt mindegyikőjük teljes óraként veheti számba. 
</t>
    </r>
  </si>
  <si>
    <r>
      <t>A kitöltés a segédtáblázat alapján történjen oly módon, hogy minden esetben</t>
    </r>
    <r>
      <rPr>
        <b/>
        <u/>
        <sz val="11"/>
        <rFont val="Calibri"/>
        <family val="2"/>
        <charset val="238"/>
        <scheme val="minor"/>
      </rPr>
      <t xml:space="preserve"> a megadott mértékegység alapján</t>
    </r>
    <r>
      <rPr>
        <sz val="11"/>
        <rFont val="Calibri"/>
        <family val="2"/>
        <charset val="238"/>
        <scheme val="minor"/>
      </rPr>
      <t xml:space="preserve"> kerüljön rögzítésre az adott naptári évre eső mennyiség. A táblázatban külön oszlopokban jelennek meg a magyar nyelven és az idegen nyelven elvégzett teljesítmények. </t>
    </r>
  </si>
  <si>
    <r>
      <t xml:space="preserve">Itt kell felsorolni a nem vagy nehezen számszerűsíthetó oktatói és kutatói tevékenységeket és teljesítményeket, </t>
    </r>
    <r>
      <rPr>
        <b/>
        <sz val="11"/>
        <color rgb="FFFF0000"/>
        <rFont val="Calibri"/>
        <family val="2"/>
        <charset val="238"/>
        <scheme val="minor"/>
      </rPr>
      <t>különös tekintettel az egyetemi célokra/minőségcélokra:</t>
    </r>
  </si>
  <si>
    <t>(↑ vagy ↔ vagy ↓)</t>
  </si>
  <si>
    <t>B rész és potenciál alapján történő módosítás</t>
  </si>
  <si>
    <t>2. Tehetséggondozás</t>
  </si>
  <si>
    <t>3. Innováció</t>
  </si>
  <si>
    <t>4. Kutatás</t>
  </si>
  <si>
    <t>Munkáltatói jogkör gyakorlója</t>
  </si>
  <si>
    <t>munkavállaló</t>
  </si>
  <si>
    <t>Kelt, 2021. július …</t>
  </si>
  <si>
    <t>2.2. rektori pályamunka</t>
  </si>
  <si>
    <t>"A" rész - A tényleges múltbeli teljesítmények objektíven mérhető mutatói alapján történt értékelés</t>
  </si>
  <si>
    <t>Vezetői értékelés eredménye a B rész és a potenciál figyelembe vételével</t>
  </si>
  <si>
    <t>TELJESÍTMÉNYKATEGÓRIA a tényleges múltbeli teljesítmények objektíven mérhető mutatói alapján: (Kari adminisztráció tölti ki)</t>
  </si>
  <si>
    <r>
      <rPr>
        <b/>
        <sz val="14"/>
        <color rgb="FFFF0000"/>
        <rFont val="Calibri"/>
        <family val="2"/>
        <charset val="238"/>
        <scheme val="minor"/>
      </rPr>
      <t xml:space="preserve">TELJESÍTMÉNYÉRTÉKELÉS </t>
    </r>
    <r>
      <rPr>
        <b/>
        <sz val="14"/>
        <rFont val="Calibri"/>
        <family val="2"/>
        <charset val="238"/>
        <scheme val="minor"/>
      </rPr>
      <t>a tényleges múltbeli teljesítmények objektíven mérhető mutatói, a nem számszerűsíthető teljesítmények és a jövőbeli potenciál figyelembevételével: (Vezető tölti ki)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</si>
</sst>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charset val="238"/>
      <scheme val="minor"/>
    </font>
    <font>
      <b/>
      <sz val="11"/>
      <color theme="1"/>
      <name val="Calibri"/>
      <family val="2"/>
      <charset val="238"/>
      <scheme val="minor"/>
    </font>
    <font>
      <sz val="11"/>
      <name val="Calibri"/>
      <family val="2"/>
      <charset val="238"/>
      <scheme val="minor"/>
    </font>
    <font>
      <sz val="11"/>
      <color rgb="FFFF0000"/>
      <name val="Calibri"/>
      <family val="2"/>
      <charset val="238"/>
      <scheme val="minor"/>
    </font>
    <font>
      <i/>
      <sz val="11"/>
      <color theme="1"/>
      <name val="Calibri"/>
      <family val="2"/>
      <charset val="238"/>
      <scheme val="minor"/>
    </font>
    <font>
      <b/>
      <i/>
      <sz val="11"/>
      <name val="Calibri"/>
      <family val="2"/>
      <charset val="238"/>
      <scheme val="minor"/>
    </font>
    <font>
      <b/>
      <sz val="12"/>
      <color theme="1"/>
      <name val="Calibri"/>
      <family val="2"/>
      <charset val="238"/>
      <scheme val="minor"/>
    </font>
    <font>
      <b/>
      <sz val="14"/>
      <color theme="1"/>
      <name val="Calibri"/>
      <family val="2"/>
      <charset val="238"/>
      <scheme val="minor"/>
    </font>
    <font>
      <b/>
      <sz val="18"/>
      <color theme="1"/>
      <name val="Calibri"/>
      <family val="2"/>
      <charset val="238"/>
      <scheme val="minor"/>
    </font>
    <font>
      <b/>
      <sz val="14"/>
      <color rgb="FFFF0000"/>
      <name val="Calibri"/>
      <family val="2"/>
      <charset val="238"/>
      <scheme val="minor"/>
    </font>
    <font>
      <sz val="16"/>
      <color theme="1"/>
      <name val="Calibri"/>
      <family val="2"/>
      <charset val="238"/>
      <scheme val="minor"/>
    </font>
    <font>
      <sz val="26"/>
      <color theme="1"/>
      <name val="Calibri"/>
      <family val="2"/>
      <charset val="238"/>
      <scheme val="minor"/>
    </font>
    <font>
      <b/>
      <sz val="16"/>
      <color theme="1"/>
      <name val="Calibri"/>
      <family val="2"/>
      <charset val="238"/>
      <scheme val="minor"/>
    </font>
    <font>
      <b/>
      <sz val="11"/>
      <color theme="1"/>
      <name val="Calibri"/>
      <family val="2"/>
      <scheme val="minor"/>
    </font>
    <font>
      <sz val="11"/>
      <color theme="1"/>
      <name val="Calibri"/>
      <family val="2"/>
      <scheme val="minor"/>
    </font>
    <font>
      <b/>
      <i/>
      <sz val="11"/>
      <color theme="1"/>
      <name val="Calibri"/>
      <family val="2"/>
      <charset val="238"/>
      <scheme val="minor"/>
    </font>
    <font>
      <b/>
      <sz val="20"/>
      <color theme="1"/>
      <name val="Calibri"/>
      <family val="2"/>
      <charset val="238"/>
      <scheme val="minor"/>
    </font>
    <font>
      <b/>
      <sz val="11"/>
      <name val="Calibri"/>
      <family val="2"/>
      <charset val="238"/>
      <scheme val="minor"/>
    </font>
    <font>
      <sz val="11"/>
      <color rgb="FF000000"/>
      <name val="Calibri"/>
      <family val="2"/>
      <charset val="238"/>
      <scheme val="minor"/>
    </font>
    <font>
      <sz val="12"/>
      <color theme="1"/>
      <name val="Calibri"/>
      <family val="2"/>
      <charset val="238"/>
      <scheme val="minor"/>
    </font>
    <font>
      <b/>
      <sz val="11"/>
      <color rgb="FFFF0000"/>
      <name val="Calibri"/>
      <family val="2"/>
      <charset val="238"/>
      <scheme val="minor"/>
    </font>
    <font>
      <b/>
      <u/>
      <sz val="11"/>
      <color theme="1"/>
      <name val="Calibri"/>
      <family val="2"/>
      <charset val="238"/>
      <scheme val="minor"/>
    </font>
    <font>
      <b/>
      <sz val="11"/>
      <color rgb="FF0070C0"/>
      <name val="Calibri"/>
      <family val="2"/>
      <charset val="238"/>
      <scheme val="minor"/>
    </font>
    <font>
      <b/>
      <sz val="11"/>
      <color rgb="FFC00000"/>
      <name val="Calibri"/>
      <family val="2"/>
      <charset val="238"/>
      <scheme val="minor"/>
    </font>
    <font>
      <b/>
      <sz val="11"/>
      <color rgb="FF00B050"/>
      <name val="Calibri"/>
      <family val="2"/>
      <charset val="238"/>
      <scheme val="minor"/>
    </font>
    <font>
      <b/>
      <u/>
      <sz val="11"/>
      <name val="Calibri"/>
      <family val="2"/>
      <charset val="238"/>
      <scheme val="minor"/>
    </font>
    <font>
      <b/>
      <sz val="26"/>
      <color theme="1"/>
      <name val="Calibri"/>
      <family val="2"/>
      <charset val="238"/>
      <scheme val="minor"/>
    </font>
    <font>
      <sz val="11"/>
      <color theme="1"/>
      <name val="Calibri"/>
      <family val="2"/>
      <charset val="238"/>
    </font>
    <font>
      <b/>
      <sz val="14"/>
      <name val="Calibri"/>
      <family val="2"/>
      <charset val="238"/>
      <scheme val="minor"/>
    </font>
  </fonts>
  <fills count="12">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rgb="FFD8A6F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4" tint="0.59999389629810485"/>
        <bgColor indexed="64"/>
      </patternFill>
    </fill>
  </fills>
  <borders count="56">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auto="1"/>
      </top>
      <bottom style="medium">
        <color indexed="64"/>
      </bottom>
      <diagonal/>
    </border>
    <border>
      <left style="medium">
        <color indexed="64"/>
      </left>
      <right style="medium">
        <color indexed="64"/>
      </right>
      <top style="hair">
        <color auto="1"/>
      </top>
      <bottom style="hair">
        <color auto="1"/>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bottom/>
      <diagonal/>
    </border>
    <border>
      <left style="hair">
        <color auto="1"/>
      </left>
      <right style="hair">
        <color auto="1"/>
      </right>
      <top/>
      <bottom style="hair">
        <color auto="1"/>
      </bottom>
      <diagonal/>
    </border>
    <border>
      <left style="hair">
        <color auto="1"/>
      </left>
      <right/>
      <top/>
      <bottom style="hair">
        <color auto="1"/>
      </bottom>
      <diagonal/>
    </border>
    <border>
      <left style="medium">
        <color indexed="64"/>
      </left>
      <right style="medium">
        <color indexed="64"/>
      </right>
      <top/>
      <bottom style="hair">
        <color auto="1"/>
      </bottom>
      <diagonal/>
    </border>
    <border>
      <left style="medium">
        <color indexed="64"/>
      </left>
      <right style="hair">
        <color indexed="64"/>
      </right>
      <top/>
      <bottom style="hair">
        <color indexed="64"/>
      </bottom>
      <diagonal/>
    </border>
    <border>
      <left/>
      <right/>
      <top/>
      <bottom style="medium">
        <color indexed="64"/>
      </bottom>
      <diagonal/>
    </border>
    <border>
      <left style="hair">
        <color auto="1"/>
      </left>
      <right style="hair">
        <color auto="1"/>
      </right>
      <top style="hair">
        <color auto="1"/>
      </top>
      <bottom style="medium">
        <color indexed="64"/>
      </bottom>
      <diagonal/>
    </border>
    <border>
      <left style="hair">
        <color auto="1"/>
      </left>
      <right/>
      <top style="hair">
        <color auto="1"/>
      </top>
      <bottom style="medium">
        <color indexed="64"/>
      </bottom>
      <diagonal/>
    </border>
    <border>
      <left style="medium">
        <color indexed="64"/>
      </left>
      <right style="hair">
        <color indexed="64"/>
      </right>
      <top style="hair">
        <color indexed="64"/>
      </top>
      <bottom style="medium">
        <color indexed="64"/>
      </bottom>
      <diagonal/>
    </border>
    <border>
      <left/>
      <right style="hair">
        <color indexed="64"/>
      </right>
      <top/>
      <bottom style="hair">
        <color indexed="64"/>
      </bottom>
      <diagonal/>
    </border>
    <border>
      <left/>
      <right style="medium">
        <color indexed="64"/>
      </right>
      <top/>
      <bottom style="medium">
        <color indexed="64"/>
      </bottom>
      <diagonal/>
    </border>
    <border>
      <left/>
      <right style="hair">
        <color auto="1"/>
      </right>
      <top style="hair">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hair">
        <color auto="1"/>
      </left>
      <right style="medium">
        <color indexed="64"/>
      </right>
      <top/>
      <bottom style="hair">
        <color auto="1"/>
      </bottom>
      <diagonal/>
    </border>
    <border>
      <left style="hair">
        <color auto="1"/>
      </left>
      <right style="medium">
        <color indexed="64"/>
      </right>
      <top style="hair">
        <color auto="1"/>
      </top>
      <bottom style="medium">
        <color indexed="64"/>
      </bottom>
      <diagonal/>
    </border>
    <border>
      <left style="hair">
        <color auto="1"/>
      </left>
      <right style="medium">
        <color indexed="64"/>
      </right>
      <top style="hair">
        <color auto="1"/>
      </top>
      <bottom style="hair">
        <color auto="1"/>
      </bottom>
      <diagonal/>
    </border>
    <border>
      <left/>
      <right style="medium">
        <color indexed="64"/>
      </right>
      <top style="hair">
        <color auto="1"/>
      </top>
      <bottom style="hair">
        <color auto="1"/>
      </bottom>
      <diagonal/>
    </border>
    <border>
      <left/>
      <right/>
      <top style="medium">
        <color indexed="64"/>
      </top>
      <bottom/>
      <diagonal/>
    </border>
    <border>
      <left/>
      <right style="medium">
        <color indexed="64"/>
      </right>
      <top style="medium">
        <color indexed="64"/>
      </top>
      <bottom/>
      <diagonal/>
    </border>
    <border>
      <left/>
      <right style="hair">
        <color indexed="64"/>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auto="1"/>
      </left>
      <right style="hair">
        <color auto="1"/>
      </right>
      <top style="medium">
        <color indexed="64"/>
      </top>
      <bottom style="hair">
        <color auto="1"/>
      </bottom>
      <diagonal/>
    </border>
    <border>
      <left style="medium">
        <color indexed="64"/>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right style="hair">
        <color auto="1"/>
      </right>
      <top/>
      <bottom/>
      <diagonal/>
    </border>
    <border>
      <left style="hair">
        <color auto="1"/>
      </left>
      <right/>
      <top/>
      <bottom/>
      <diagonal/>
    </border>
    <border>
      <left style="medium">
        <color indexed="64"/>
      </left>
      <right style="medium">
        <color indexed="64"/>
      </right>
      <top style="medium">
        <color indexed="64"/>
      </top>
      <bottom/>
      <diagonal/>
    </border>
    <border>
      <left/>
      <right/>
      <top style="hair">
        <color auto="1"/>
      </top>
      <bottom style="hair">
        <color auto="1"/>
      </bottom>
      <diagonal/>
    </border>
    <border>
      <left/>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218">
    <xf numFmtId="0" fontId="0" fillId="0" borderId="0" xfId="0"/>
    <xf numFmtId="0" fontId="0" fillId="0" borderId="0" xfId="0" quotePrefix="1"/>
    <xf numFmtId="0" fontId="0" fillId="0" borderId="0" xfId="0" applyAlignment="1">
      <alignment wrapText="1"/>
    </xf>
    <xf numFmtId="0" fontId="14" fillId="0" borderId="0" xfId="0" applyFont="1" applyAlignment="1">
      <alignment wrapText="1"/>
    </xf>
    <xf numFmtId="0" fontId="3" fillId="0" borderId="0" xfId="0" applyFont="1" applyFill="1" applyAlignment="1">
      <alignment wrapText="1"/>
    </xf>
    <xf numFmtId="0" fontId="0" fillId="0" borderId="0" xfId="0" applyFill="1" applyAlignment="1">
      <alignment wrapText="1"/>
    </xf>
    <xf numFmtId="0" fontId="2" fillId="0" borderId="0" xfId="0" applyFont="1" applyFill="1" applyAlignment="1">
      <alignment wrapText="1"/>
    </xf>
    <xf numFmtId="0" fontId="5" fillId="0" borderId="0" xfId="0" applyFont="1" applyFill="1" applyAlignment="1">
      <alignment wrapText="1"/>
    </xf>
    <xf numFmtId="0" fontId="16" fillId="6" borderId="0" xfId="0" applyFont="1" applyFill="1" applyAlignment="1">
      <alignment horizontal="center"/>
    </xf>
    <xf numFmtId="0" fontId="16" fillId="4" borderId="0" xfId="0" applyFont="1" applyFill="1" applyAlignment="1">
      <alignment horizontal="center"/>
    </xf>
    <xf numFmtId="0" fontId="0" fillId="0" borderId="0" xfId="0" applyProtection="1"/>
    <xf numFmtId="0" fontId="0" fillId="0" borderId="38" xfId="0" applyBorder="1" applyProtection="1"/>
    <xf numFmtId="0" fontId="0" fillId="0" borderId="40" xfId="0" applyBorder="1" applyProtection="1"/>
    <xf numFmtId="0" fontId="0" fillId="0" borderId="41" xfId="0" applyBorder="1" applyProtection="1"/>
    <xf numFmtId="0" fontId="0" fillId="0" borderId="42" xfId="0" applyBorder="1" applyProtection="1"/>
    <xf numFmtId="0" fontId="0" fillId="0" borderId="13" xfId="0" applyBorder="1" applyProtection="1"/>
    <xf numFmtId="0" fontId="8" fillId="6" borderId="3" xfId="0" applyFont="1" applyFill="1" applyBorder="1" applyAlignment="1" applyProtection="1">
      <alignment horizontal="center"/>
    </xf>
    <xf numFmtId="0" fontId="0" fillId="0" borderId="41" xfId="0" applyFill="1" applyBorder="1" applyProtection="1"/>
    <xf numFmtId="0" fontId="0" fillId="0" borderId="21" xfId="0" applyBorder="1" applyAlignment="1" applyProtection="1">
      <alignment textRotation="90" wrapText="1"/>
    </xf>
    <xf numFmtId="0" fontId="0" fillId="0" borderId="22" xfId="0" applyBorder="1" applyAlignment="1" applyProtection="1">
      <alignment textRotation="90" wrapText="1"/>
    </xf>
    <xf numFmtId="0" fontId="0" fillId="0" borderId="3" xfId="0" applyBorder="1" applyAlignment="1" applyProtection="1">
      <alignment textRotation="90" wrapText="1"/>
    </xf>
    <xf numFmtId="0" fontId="0" fillId="0" borderId="0" xfId="0" applyAlignment="1" applyProtection="1">
      <alignment textRotation="90" wrapText="1"/>
    </xf>
    <xf numFmtId="0" fontId="0" fillId="0" borderId="43" xfId="0" applyBorder="1" applyProtection="1"/>
    <xf numFmtId="0" fontId="1" fillId="7" borderId="20" xfId="0" applyFont="1" applyFill="1" applyBorder="1" applyProtection="1"/>
    <xf numFmtId="0" fontId="0" fillId="0" borderId="21" xfId="0" applyBorder="1" applyProtection="1"/>
    <xf numFmtId="0" fontId="0" fillId="0" borderId="22" xfId="0" applyBorder="1" applyProtection="1"/>
    <xf numFmtId="0" fontId="0" fillId="2" borderId="32" xfId="0" applyFill="1" applyBorder="1" applyProtection="1"/>
    <xf numFmtId="0" fontId="0" fillId="0" borderId="34" xfId="0" applyBorder="1" applyProtection="1"/>
    <xf numFmtId="0" fontId="0" fillId="0" borderId="3" xfId="0" applyBorder="1" applyProtection="1"/>
    <xf numFmtId="0" fontId="0" fillId="2" borderId="35" xfId="0" applyFill="1" applyBorder="1" applyProtection="1"/>
    <xf numFmtId="0" fontId="7" fillId="0" borderId="36" xfId="0" applyFont="1" applyBorder="1" applyProtection="1"/>
    <xf numFmtId="0" fontId="1" fillId="0" borderId="23" xfId="0" applyFont="1" applyBorder="1" applyProtection="1"/>
    <xf numFmtId="0" fontId="0" fillId="0" borderId="0" xfId="0" applyBorder="1" applyProtection="1"/>
    <xf numFmtId="0" fontId="0" fillId="0" borderId="24" xfId="0" applyBorder="1" applyProtection="1"/>
    <xf numFmtId="0" fontId="0" fillId="0" borderId="26" xfId="0" applyFill="1" applyBorder="1" applyProtection="1"/>
    <xf numFmtId="0" fontId="0" fillId="2" borderId="17" xfId="0" applyFill="1" applyBorder="1" applyProtection="1"/>
    <xf numFmtId="0" fontId="0" fillId="0" borderId="10" xfId="0" applyBorder="1" applyProtection="1"/>
    <xf numFmtId="0" fontId="0" fillId="0" borderId="11" xfId="0" applyBorder="1" applyProtection="1"/>
    <xf numFmtId="0" fontId="0" fillId="2" borderId="12" xfId="0" applyFill="1" applyBorder="1" applyProtection="1"/>
    <xf numFmtId="0" fontId="7" fillId="0" borderId="26" xfId="0" applyFont="1" applyBorder="1" applyProtection="1"/>
    <xf numFmtId="0" fontId="0" fillId="0" borderId="28" xfId="0" applyFill="1" applyBorder="1" applyProtection="1"/>
    <xf numFmtId="0" fontId="0" fillId="2" borderId="7" xfId="0" applyFill="1" applyBorder="1" applyProtection="1"/>
    <xf numFmtId="0" fontId="0" fillId="0" borderId="2" xfId="0" applyBorder="1" applyProtection="1"/>
    <xf numFmtId="0" fontId="0" fillId="0" borderId="5" xfId="0" applyBorder="1" applyProtection="1"/>
    <xf numFmtId="0" fontId="0" fillId="0" borderId="6" xfId="0" applyBorder="1" applyProtection="1"/>
    <xf numFmtId="0" fontId="7" fillId="0" borderId="28" xfId="0" applyFont="1" applyBorder="1" applyProtection="1"/>
    <xf numFmtId="0" fontId="7" fillId="0" borderId="29" xfId="0" applyFont="1" applyBorder="1" applyProtection="1"/>
    <xf numFmtId="0" fontId="1" fillId="0" borderId="25" xfId="0" applyFont="1" applyBorder="1" applyProtection="1"/>
    <xf numFmtId="0" fontId="0" fillId="0" borderId="18" xfId="0" applyBorder="1" applyProtection="1"/>
    <xf numFmtId="0" fontId="0" fillId="0" borderId="27" xfId="0" applyFill="1" applyBorder="1" applyProtection="1"/>
    <xf numFmtId="0" fontId="0" fillId="2" borderId="19" xfId="0" applyFill="1" applyBorder="1" applyProtection="1"/>
    <xf numFmtId="0" fontId="0" fillId="0" borderId="15" xfId="0" applyBorder="1" applyProtection="1"/>
    <xf numFmtId="0" fontId="0" fillId="0" borderId="4" xfId="0" applyBorder="1" applyProtection="1"/>
    <xf numFmtId="0" fontId="0" fillId="0" borderId="16" xfId="0" applyBorder="1" applyProtection="1"/>
    <xf numFmtId="0" fontId="7" fillId="0" borderId="27" xfId="0" applyFont="1" applyBorder="1" applyProtection="1"/>
    <xf numFmtId="0" fontId="0" fillId="0" borderId="17" xfId="0" applyFill="1" applyBorder="1" applyProtection="1"/>
    <xf numFmtId="0" fontId="0" fillId="0" borderId="9" xfId="0" applyFill="1" applyBorder="1" applyProtection="1"/>
    <xf numFmtId="0" fontId="0" fillId="0" borderId="8" xfId="0" applyBorder="1" applyProtection="1"/>
    <xf numFmtId="0" fontId="0" fillId="0" borderId="7" xfId="0" applyFill="1" applyBorder="1" applyProtection="1"/>
    <xf numFmtId="0" fontId="0" fillId="0" borderId="1" xfId="0" applyFill="1" applyBorder="1" applyProtection="1"/>
    <xf numFmtId="0" fontId="0" fillId="0" borderId="7" xfId="0" applyBorder="1" applyProtection="1"/>
    <xf numFmtId="0" fontId="0" fillId="0" borderId="19" xfId="0" applyFill="1" applyBorder="1" applyProtection="1"/>
    <xf numFmtId="0" fontId="0" fillId="0" borderId="14" xfId="0" applyFill="1" applyBorder="1" applyProtection="1"/>
    <xf numFmtId="0" fontId="0" fillId="0" borderId="28" xfId="0" applyBorder="1" applyProtection="1"/>
    <xf numFmtId="0" fontId="0" fillId="0" borderId="44" xfId="0" applyFill="1" applyBorder="1" applyProtection="1"/>
    <xf numFmtId="0" fontId="0" fillId="0" borderId="27" xfId="0" applyBorder="1" applyProtection="1"/>
    <xf numFmtId="0" fontId="0" fillId="0" borderId="0" xfId="0" applyFill="1" applyProtection="1"/>
    <xf numFmtId="0" fontId="4" fillId="0" borderId="0" xfId="0" applyFont="1" applyProtection="1"/>
    <xf numFmtId="0" fontId="0" fillId="0" borderId="44" xfId="0" applyBorder="1" applyProtection="1"/>
    <xf numFmtId="0" fontId="0" fillId="0" borderId="30" xfId="0" applyFill="1" applyBorder="1" applyProtection="1"/>
    <xf numFmtId="0" fontId="0" fillId="0" borderId="31" xfId="0" applyFill="1" applyBorder="1" applyProtection="1"/>
    <xf numFmtId="0" fontId="1" fillId="0" borderId="37" xfId="0" applyFont="1" applyFill="1" applyBorder="1" applyProtection="1"/>
    <xf numFmtId="2" fontId="0" fillId="7" borderId="33" xfId="0" applyNumberFormat="1" applyFill="1" applyBorder="1" applyProtection="1"/>
    <xf numFmtId="0" fontId="10" fillId="8" borderId="0" xfId="0" applyFont="1" applyFill="1" applyAlignment="1">
      <alignment vertical="center"/>
    </xf>
    <xf numFmtId="0" fontId="12" fillId="8" borderId="0" xfId="0" applyFont="1" applyFill="1" applyAlignment="1">
      <alignment vertical="center" wrapText="1"/>
    </xf>
    <xf numFmtId="0" fontId="10" fillId="0" borderId="0" xfId="0" applyFont="1" applyAlignment="1">
      <alignment vertical="center"/>
    </xf>
    <xf numFmtId="0" fontId="0" fillId="0" borderId="32" xfId="0" applyFill="1" applyBorder="1" applyProtection="1"/>
    <xf numFmtId="0" fontId="0" fillId="0" borderId="33" xfId="0" applyFill="1" applyBorder="1" applyProtection="1"/>
    <xf numFmtId="0" fontId="0" fillId="0" borderId="0" xfId="0" applyBorder="1" applyAlignment="1" applyProtection="1">
      <alignment vertical="top" wrapText="1"/>
    </xf>
    <xf numFmtId="0" fontId="1" fillId="0" borderId="0" xfId="0" applyFont="1" applyBorder="1" applyAlignment="1" applyProtection="1">
      <alignment vertical="top" wrapText="1"/>
    </xf>
    <xf numFmtId="0" fontId="0" fillId="0" borderId="31" xfId="0" applyBorder="1" applyAlignment="1" applyProtection="1">
      <alignment vertical="top" wrapText="1"/>
    </xf>
    <xf numFmtId="0" fontId="1" fillId="0" borderId="0" xfId="0" applyFont="1" applyFill="1" applyAlignment="1">
      <alignment wrapText="1"/>
    </xf>
    <xf numFmtId="0" fontId="0" fillId="0" borderId="37" xfId="0" quotePrefix="1" applyBorder="1" applyAlignment="1">
      <alignment horizontal="center" vertical="center"/>
    </xf>
    <xf numFmtId="0" fontId="0" fillId="0" borderId="31" xfId="0" applyBorder="1" applyAlignment="1">
      <alignment vertical="center" wrapText="1"/>
    </xf>
    <xf numFmtId="0" fontId="0" fillId="0" borderId="23" xfId="0" quotePrefix="1" applyBorder="1" applyAlignment="1">
      <alignment horizontal="center" vertical="center"/>
    </xf>
    <xf numFmtId="0" fontId="2" fillId="0" borderId="24" xfId="0" applyFont="1" applyBorder="1" applyAlignment="1">
      <alignment wrapText="1"/>
    </xf>
    <xf numFmtId="0" fontId="20" fillId="9" borderId="25" xfId="0" quotePrefix="1" applyFont="1" applyFill="1" applyBorder="1" applyAlignment="1">
      <alignment horizontal="center" vertical="center"/>
    </xf>
    <xf numFmtId="0" fontId="0" fillId="9" borderId="18" xfId="0" applyFill="1" applyBorder="1" applyAlignment="1">
      <alignment vertical="center" wrapText="1"/>
    </xf>
    <xf numFmtId="0" fontId="0" fillId="0" borderId="31" xfId="0" applyBorder="1" applyAlignment="1">
      <alignment wrapText="1"/>
    </xf>
    <xf numFmtId="0" fontId="0" fillId="0" borderId="24" xfId="0" applyBorder="1" applyAlignment="1">
      <alignment wrapText="1"/>
    </xf>
    <xf numFmtId="0" fontId="0" fillId="0" borderId="25" xfId="0" quotePrefix="1" applyBorder="1" applyAlignment="1">
      <alignment horizontal="center" vertical="center"/>
    </xf>
    <xf numFmtId="0" fontId="0" fillId="0" borderId="18" xfId="0" applyBorder="1" applyAlignment="1">
      <alignment wrapText="1"/>
    </xf>
    <xf numFmtId="0" fontId="20" fillId="9" borderId="23" xfId="0" quotePrefix="1" applyFont="1" applyFill="1" applyBorder="1" applyAlignment="1">
      <alignment horizontal="center" vertical="center"/>
    </xf>
    <xf numFmtId="0" fontId="0" fillId="9" borderId="24" xfId="0" applyFill="1" applyBorder="1" applyAlignment="1">
      <alignment wrapText="1"/>
    </xf>
    <xf numFmtId="0" fontId="14" fillId="9" borderId="24" xfId="0" applyFont="1" applyFill="1" applyBorder="1" applyAlignment="1">
      <alignment wrapText="1"/>
    </xf>
    <xf numFmtId="0" fontId="1" fillId="6" borderId="0" xfId="0" applyFont="1" applyFill="1" applyAlignment="1">
      <alignment horizontal="center" vertical="center"/>
    </xf>
    <xf numFmtId="0" fontId="1" fillId="4" borderId="0" xfId="0" applyFont="1" applyFill="1" applyAlignment="1">
      <alignment horizontal="center" vertical="center" wrapText="1"/>
    </xf>
    <xf numFmtId="0" fontId="6" fillId="0" borderId="0" xfId="0" applyFont="1" applyFill="1" applyBorder="1" applyAlignment="1" applyProtection="1">
      <alignment horizontal="left" vertical="center"/>
    </xf>
    <xf numFmtId="0" fontId="0" fillId="0" borderId="21" xfId="0" applyFill="1" applyBorder="1" applyAlignment="1" applyProtection="1">
      <alignment textRotation="90" wrapText="1"/>
    </xf>
    <xf numFmtId="0" fontId="6" fillId="6" borderId="37" xfId="0" applyFont="1" applyFill="1" applyBorder="1" applyAlignment="1" applyProtection="1">
      <alignment horizontal="left" vertical="center"/>
    </xf>
    <xf numFmtId="0" fontId="6" fillId="6" borderId="23" xfId="0" applyFont="1" applyFill="1" applyBorder="1" applyAlignment="1" applyProtection="1">
      <alignment horizontal="left" vertical="center"/>
    </xf>
    <xf numFmtId="0" fontId="6" fillId="6" borderId="25" xfId="0" applyFont="1" applyFill="1" applyBorder="1" applyAlignment="1" applyProtection="1">
      <alignment horizontal="left" vertical="center"/>
    </xf>
    <xf numFmtId="0" fontId="0" fillId="0" borderId="6" xfId="0" applyFill="1" applyBorder="1" applyAlignment="1" applyProtection="1">
      <alignment horizontal="right" vertical="center"/>
    </xf>
    <xf numFmtId="0" fontId="0" fillId="0" borderId="16" xfId="0" applyFill="1" applyBorder="1" applyAlignment="1" applyProtection="1">
      <alignment horizontal="right" vertical="center"/>
    </xf>
    <xf numFmtId="0" fontId="1" fillId="0" borderId="0" xfId="0" applyFont="1" applyFill="1" applyAlignment="1">
      <alignment vertical="center"/>
    </xf>
    <xf numFmtId="0" fontId="12" fillId="8" borderId="0" xfId="0" applyFont="1" applyFill="1" applyAlignment="1">
      <alignment horizontal="center" vertical="center"/>
    </xf>
    <xf numFmtId="0" fontId="0" fillId="0" borderId="24" xfId="0" applyBorder="1" applyAlignment="1">
      <alignment vertical="center" wrapText="1"/>
    </xf>
    <xf numFmtId="0" fontId="19" fillId="0" borderId="3" xfId="0" applyFont="1" applyFill="1" applyBorder="1" applyAlignment="1" applyProtection="1">
      <alignment horizontal="center" vertical="center"/>
    </xf>
    <xf numFmtId="0" fontId="28" fillId="6" borderId="30" xfId="0" applyFont="1" applyFill="1" applyBorder="1" applyAlignment="1" applyProtection="1">
      <alignment horizontal="center" wrapText="1"/>
    </xf>
    <xf numFmtId="0" fontId="28" fillId="5" borderId="21" xfId="0" applyFont="1" applyFill="1" applyBorder="1" applyAlignment="1" applyProtection="1">
      <alignment horizontal="center" wrapText="1"/>
    </xf>
    <xf numFmtId="0" fontId="26" fillId="6" borderId="20" xfId="0" applyFont="1" applyFill="1" applyBorder="1" applyAlignment="1" applyProtection="1">
      <alignment horizontal="center" vertical="center" wrapText="1"/>
    </xf>
    <xf numFmtId="0" fontId="11" fillId="6" borderId="21" xfId="0" applyFont="1" applyFill="1" applyBorder="1" applyAlignment="1" applyProtection="1">
      <alignment horizontal="center" vertical="center" wrapText="1"/>
    </xf>
    <xf numFmtId="0" fontId="11" fillId="6" borderId="22" xfId="0" applyFont="1" applyFill="1" applyBorder="1" applyAlignment="1" applyProtection="1">
      <alignment horizontal="center" vertical="center" wrapText="1"/>
    </xf>
    <xf numFmtId="0" fontId="26" fillId="4" borderId="20" xfId="0" applyFont="1" applyFill="1" applyBorder="1" applyAlignment="1" applyProtection="1">
      <alignment horizontal="center" vertical="center"/>
    </xf>
    <xf numFmtId="0" fontId="26" fillId="4" borderId="21" xfId="0" applyFont="1" applyFill="1" applyBorder="1" applyAlignment="1" applyProtection="1">
      <alignment horizontal="center" vertical="center"/>
    </xf>
    <xf numFmtId="0" fontId="26" fillId="4" borderId="22" xfId="0" applyFont="1" applyFill="1" applyBorder="1" applyAlignment="1" applyProtection="1">
      <alignment horizontal="center" vertical="center"/>
    </xf>
    <xf numFmtId="0" fontId="0" fillId="6" borderId="48" xfId="0" applyFill="1" applyBorder="1" applyProtection="1"/>
    <xf numFmtId="0" fontId="7" fillId="6" borderId="38" xfId="0" applyFont="1" applyFill="1" applyBorder="1" applyProtection="1"/>
    <xf numFmtId="0" fontId="0" fillId="6" borderId="28" xfId="0" applyFill="1" applyBorder="1" applyProtection="1"/>
    <xf numFmtId="0" fontId="7" fillId="5" borderId="39" xfId="0" applyFont="1" applyFill="1" applyBorder="1" applyProtection="1"/>
    <xf numFmtId="0" fontId="0" fillId="0" borderId="0" xfId="0" applyAlignment="1" applyProtection="1">
      <alignment wrapText="1"/>
    </xf>
    <xf numFmtId="2" fontId="0" fillId="0" borderId="0" xfId="0" applyNumberFormat="1" applyProtection="1"/>
    <xf numFmtId="0" fontId="15" fillId="0" borderId="0" xfId="0" applyFont="1" applyFill="1" applyProtection="1"/>
    <xf numFmtId="0" fontId="0" fillId="0" borderId="0" xfId="0" applyFont="1" applyFill="1" applyProtection="1"/>
    <xf numFmtId="0" fontId="15" fillId="7" borderId="49" xfId="0" applyFont="1" applyFill="1" applyBorder="1" applyProtection="1"/>
    <xf numFmtId="2" fontId="8" fillId="7" borderId="50" xfId="0" applyNumberFormat="1" applyFont="1" applyFill="1" applyBorder="1" applyAlignment="1" applyProtection="1">
      <alignment horizontal="center"/>
    </xf>
    <xf numFmtId="0" fontId="18" fillId="0" borderId="37" xfId="0" applyFont="1" applyBorder="1" applyAlignment="1" applyProtection="1">
      <alignment horizontal="centerContinuous" vertical="center"/>
    </xf>
    <xf numFmtId="0" fontId="0" fillId="0" borderId="30" xfId="0" applyBorder="1" applyAlignment="1" applyProtection="1">
      <alignment horizontal="centerContinuous"/>
    </xf>
    <xf numFmtId="0" fontId="0" fillId="0" borderId="31" xfId="0" applyBorder="1" applyAlignment="1" applyProtection="1">
      <alignment horizontal="centerContinuous"/>
    </xf>
    <xf numFmtId="0" fontId="0" fillId="6" borderId="27" xfId="0" applyFill="1" applyBorder="1" applyProtection="1"/>
    <xf numFmtId="0" fontId="1" fillId="0" borderId="0" xfId="0" applyFont="1" applyProtection="1"/>
    <xf numFmtId="2" fontId="1" fillId="0" borderId="25" xfId="0" applyNumberFormat="1" applyFont="1" applyBorder="1" applyProtection="1"/>
    <xf numFmtId="2" fontId="1" fillId="0" borderId="13" xfId="0" applyNumberFormat="1" applyFont="1" applyBorder="1" applyProtection="1"/>
    <xf numFmtId="2" fontId="1" fillId="0" borderId="18" xfId="0" applyNumberFormat="1" applyFont="1" applyBorder="1" applyProtection="1"/>
    <xf numFmtId="0" fontId="0" fillId="0" borderId="0" xfId="0" applyFill="1" applyBorder="1" applyProtection="1"/>
    <xf numFmtId="0" fontId="1" fillId="9" borderId="35" xfId="0" applyFont="1" applyFill="1" applyBorder="1" applyAlignment="1" applyProtection="1">
      <alignment vertical="center" wrapText="1"/>
    </xf>
    <xf numFmtId="0" fontId="17" fillId="9" borderId="33" xfId="0" applyFont="1" applyFill="1" applyBorder="1" applyAlignment="1" applyProtection="1">
      <alignment horizontal="center" vertical="center" wrapText="1"/>
    </xf>
    <xf numFmtId="0" fontId="1" fillId="9" borderId="36" xfId="0" applyFont="1" applyFill="1" applyBorder="1" applyAlignment="1" applyProtection="1">
      <alignment horizontal="center" vertical="center" wrapText="1"/>
    </xf>
    <xf numFmtId="0" fontId="1" fillId="9" borderId="35" xfId="0" applyFont="1" applyFill="1" applyBorder="1" applyAlignment="1" applyProtection="1">
      <alignment horizontal="center" vertical="center" wrapText="1"/>
    </xf>
    <xf numFmtId="0" fontId="1" fillId="9" borderId="33" xfId="0" applyFont="1" applyFill="1" applyBorder="1" applyAlignment="1" applyProtection="1">
      <alignment horizontal="center" vertical="center" wrapText="1"/>
    </xf>
    <xf numFmtId="0" fontId="1" fillId="6" borderId="51" xfId="0" applyFont="1" applyFill="1" applyBorder="1" applyProtection="1"/>
    <xf numFmtId="0" fontId="2" fillId="0" borderId="37" xfId="0" applyFont="1" applyFill="1" applyBorder="1" applyAlignment="1" applyProtection="1">
      <alignment horizontal="left" vertical="center" wrapText="1"/>
    </xf>
    <xf numFmtId="0" fontId="2" fillId="0" borderId="30" xfId="0" applyFont="1" applyFill="1" applyBorder="1" applyAlignment="1" applyProtection="1">
      <alignment horizontal="left" vertical="center" wrapText="1"/>
    </xf>
    <xf numFmtId="2" fontId="0" fillId="0" borderId="30" xfId="0" applyNumberFormat="1" applyBorder="1" applyAlignment="1" applyProtection="1">
      <alignment horizontal="center" vertical="center"/>
    </xf>
    <xf numFmtId="0" fontId="0" fillId="3" borderId="47" xfId="0" applyFill="1" applyBorder="1" applyAlignment="1" applyProtection="1">
      <alignment horizontal="center" vertical="center"/>
    </xf>
    <xf numFmtId="0" fontId="0" fillId="3" borderId="46" xfId="0" applyFill="1" applyBorder="1" applyAlignment="1" applyProtection="1">
      <alignment horizontal="center" vertical="center"/>
    </xf>
    <xf numFmtId="0" fontId="0" fillId="3" borderId="48" xfId="0" applyFill="1" applyBorder="1" applyAlignment="1" applyProtection="1">
      <alignment horizontal="center" vertical="center"/>
    </xf>
    <xf numFmtId="2" fontId="0" fillId="3" borderId="17" xfId="0" applyNumberFormat="1" applyFill="1" applyBorder="1" applyProtection="1"/>
    <xf numFmtId="2" fontId="0" fillId="3" borderId="9" xfId="0" applyNumberFormat="1" applyFill="1" applyBorder="1" applyProtection="1"/>
    <xf numFmtId="0" fontId="1" fillId="6" borderId="3" xfId="0" applyFont="1" applyFill="1" applyBorder="1" applyProtection="1"/>
    <xf numFmtId="0" fontId="2" fillId="0" borderId="23"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2" fontId="0" fillId="0" borderId="0" xfId="0" applyNumberFormat="1" applyBorder="1" applyAlignment="1" applyProtection="1">
      <alignment horizontal="center" vertical="center"/>
    </xf>
    <xf numFmtId="0" fontId="0" fillId="3" borderId="6" xfId="0" applyFill="1" applyBorder="1" applyAlignment="1" applyProtection="1">
      <alignment horizontal="center" vertical="center"/>
    </xf>
    <xf numFmtId="0" fontId="0" fillId="3" borderId="1" xfId="0" applyFill="1" applyBorder="1" applyAlignment="1" applyProtection="1">
      <alignment horizontal="center" vertical="center"/>
    </xf>
    <xf numFmtId="0" fontId="0" fillId="3" borderId="28" xfId="0" applyFill="1" applyBorder="1" applyAlignment="1" applyProtection="1">
      <alignment horizontal="center" vertical="center"/>
    </xf>
    <xf numFmtId="2" fontId="0" fillId="3" borderId="7" xfId="0" applyNumberFormat="1" applyFill="1" applyBorder="1" applyProtection="1"/>
    <xf numFmtId="2" fontId="0" fillId="3" borderId="1" xfId="0" applyNumberFormat="1" applyFill="1" applyBorder="1" applyProtection="1"/>
    <xf numFmtId="0" fontId="0" fillId="3" borderId="12" xfId="0" applyFill="1" applyBorder="1" applyAlignment="1" applyProtection="1">
      <alignment horizontal="center" vertical="center"/>
    </xf>
    <xf numFmtId="0" fontId="0" fillId="3" borderId="9" xfId="0" applyFill="1" applyBorder="1" applyAlignment="1" applyProtection="1">
      <alignment horizontal="center" vertical="center"/>
    </xf>
    <xf numFmtId="0" fontId="0" fillId="3" borderId="26" xfId="0" applyFill="1" applyBorder="1" applyAlignment="1" applyProtection="1">
      <alignment horizontal="center" vertical="center"/>
    </xf>
    <xf numFmtId="2" fontId="0" fillId="3" borderId="19" xfId="0" applyNumberFormat="1" applyFill="1" applyBorder="1" applyProtection="1"/>
    <xf numFmtId="2" fontId="0" fillId="3" borderId="14" xfId="0" applyNumberFormat="1" applyFill="1" applyBorder="1" applyProtection="1"/>
    <xf numFmtId="2" fontId="0" fillId="3" borderId="26" xfId="0" applyNumberFormat="1" applyFill="1" applyBorder="1" applyProtection="1"/>
    <xf numFmtId="0" fontId="2" fillId="0" borderId="25" xfId="0" applyFont="1" applyFill="1" applyBorder="1" applyAlignment="1" applyProtection="1">
      <alignment horizontal="left" vertical="center" wrapText="1"/>
    </xf>
    <xf numFmtId="0" fontId="2" fillId="0" borderId="13" xfId="0" applyFont="1" applyFill="1" applyBorder="1" applyAlignment="1" applyProtection="1">
      <alignment horizontal="left" vertical="center" wrapText="1"/>
    </xf>
    <xf numFmtId="2" fontId="0" fillId="0" borderId="13" xfId="0" applyNumberFormat="1" applyBorder="1" applyAlignment="1" applyProtection="1">
      <alignment horizontal="center" vertical="center"/>
    </xf>
    <xf numFmtId="0" fontId="0" fillId="3" borderId="16" xfId="0" applyFill="1" applyBorder="1" applyAlignment="1" applyProtection="1">
      <alignment horizontal="center" vertical="center"/>
    </xf>
    <xf numFmtId="0" fontId="0" fillId="3" borderId="14" xfId="0" applyFill="1" applyBorder="1" applyAlignment="1" applyProtection="1">
      <alignment horizontal="center" vertical="center"/>
    </xf>
    <xf numFmtId="0" fontId="0" fillId="3" borderId="27" xfId="0" applyFill="1" applyBorder="1" applyAlignment="1" applyProtection="1">
      <alignment horizontal="center" vertical="center"/>
    </xf>
    <xf numFmtId="2" fontId="0" fillId="3" borderId="28" xfId="0" applyNumberFormat="1" applyFill="1" applyBorder="1" applyProtection="1"/>
    <xf numFmtId="0" fontId="0" fillId="0" borderId="0" xfId="0" applyFill="1" applyBorder="1" applyAlignment="1" applyProtection="1">
      <alignment vertical="top"/>
    </xf>
    <xf numFmtId="3" fontId="0" fillId="0" borderId="0" xfId="0" applyNumberFormat="1" applyFill="1" applyBorder="1" applyAlignment="1" applyProtection="1">
      <alignment horizontal="center" vertical="top"/>
    </xf>
    <xf numFmtId="0" fontId="0" fillId="0" borderId="0" xfId="0" applyFill="1" applyBorder="1" applyAlignment="1" applyProtection="1">
      <alignment horizontal="center"/>
    </xf>
    <xf numFmtId="2" fontId="0" fillId="0" borderId="45" xfId="0" applyNumberFormat="1" applyFill="1" applyBorder="1" applyAlignment="1" applyProtection="1">
      <alignment horizontal="center" vertical="top"/>
    </xf>
    <xf numFmtId="0" fontId="18" fillId="0" borderId="0" xfId="0" applyFont="1" applyProtection="1"/>
    <xf numFmtId="2" fontId="0" fillId="3" borderId="27" xfId="0" applyNumberFormat="1" applyFill="1" applyBorder="1" applyProtection="1"/>
    <xf numFmtId="0" fontId="0" fillId="4" borderId="2" xfId="0" applyFill="1" applyBorder="1" applyAlignment="1" applyProtection="1">
      <alignment horizontal="center"/>
    </xf>
    <xf numFmtId="0" fontId="0" fillId="4" borderId="52" xfId="0" applyFill="1" applyBorder="1" applyAlignment="1" applyProtection="1">
      <alignment horizontal="center"/>
    </xf>
    <xf numFmtId="0" fontId="0" fillId="4" borderId="29" xfId="0" applyFill="1" applyBorder="1" applyAlignment="1" applyProtection="1">
      <alignment horizontal="center"/>
    </xf>
    <xf numFmtId="0" fontId="0" fillId="4" borderId="15" xfId="0" applyFill="1" applyBorder="1" applyAlignment="1" applyProtection="1">
      <alignment horizontal="center"/>
    </xf>
    <xf numFmtId="0" fontId="0" fillId="4" borderId="53" xfId="0" applyFill="1" applyBorder="1" applyAlignment="1" applyProtection="1">
      <alignment horizontal="center"/>
    </xf>
    <xf numFmtId="0" fontId="0" fillId="4" borderId="54" xfId="0" applyFill="1" applyBorder="1" applyAlignment="1" applyProtection="1">
      <alignment horizontal="center"/>
    </xf>
    <xf numFmtId="0" fontId="0" fillId="0" borderId="51" xfId="0" applyBorder="1" applyAlignment="1" applyProtection="1">
      <alignment horizontal="center" vertical="center"/>
    </xf>
    <xf numFmtId="0" fontId="0" fillId="4" borderId="37" xfId="0" applyFill="1" applyBorder="1" applyAlignment="1" applyProtection="1">
      <alignment horizontal="center" vertical="center"/>
    </xf>
    <xf numFmtId="0" fontId="0" fillId="4" borderId="30" xfId="0" applyFill="1" applyBorder="1" applyAlignment="1" applyProtection="1">
      <alignment horizontal="center" vertical="center"/>
    </xf>
    <xf numFmtId="0" fontId="0" fillId="4" borderId="31" xfId="0" applyFill="1" applyBorder="1" applyAlignment="1" applyProtection="1">
      <alignment horizontal="center" vertical="center"/>
    </xf>
    <xf numFmtId="0" fontId="17" fillId="6" borderId="20" xfId="0" applyFont="1" applyFill="1" applyBorder="1" applyAlignment="1" applyProtection="1">
      <alignment horizontal="center" wrapText="1"/>
    </xf>
    <xf numFmtId="0" fontId="17" fillId="6" borderId="21" xfId="0" applyFont="1" applyFill="1" applyBorder="1" applyAlignment="1" applyProtection="1">
      <alignment horizontal="center" wrapText="1"/>
    </xf>
    <xf numFmtId="0" fontId="17" fillId="6" borderId="22" xfId="0" applyFont="1" applyFill="1" applyBorder="1" applyAlignment="1" applyProtection="1">
      <alignment horizontal="center" wrapText="1"/>
    </xf>
    <xf numFmtId="0" fontId="1" fillId="4" borderId="51" xfId="0" applyFont="1" applyFill="1" applyBorder="1" applyAlignment="1" applyProtection="1">
      <alignment horizontal="center" vertical="center"/>
    </xf>
    <xf numFmtId="0" fontId="17" fillId="5" borderId="51" xfId="0" applyFont="1" applyFill="1" applyBorder="1" applyAlignment="1" applyProtection="1">
      <alignment horizontal="center" vertical="center" wrapText="1"/>
    </xf>
    <xf numFmtId="0" fontId="1" fillId="10" borderId="51" xfId="0" applyFont="1" applyFill="1" applyBorder="1" applyAlignment="1" applyProtection="1">
      <alignment horizontal="center" vertical="center"/>
    </xf>
    <xf numFmtId="0" fontId="0" fillId="0" borderId="55" xfId="0" applyBorder="1" applyAlignment="1" applyProtection="1">
      <alignment horizontal="center" vertical="center"/>
    </xf>
    <xf numFmtId="0" fontId="0" fillId="4" borderId="25" xfId="0" applyFill="1" applyBorder="1" applyAlignment="1" applyProtection="1">
      <alignment horizontal="center" vertical="center"/>
    </xf>
    <xf numFmtId="0" fontId="0" fillId="4" borderId="13" xfId="0" applyFill="1" applyBorder="1" applyAlignment="1" applyProtection="1">
      <alignment horizontal="center" vertical="center"/>
    </xf>
    <xf numFmtId="0" fontId="0" fillId="4" borderId="18" xfId="0" applyFill="1" applyBorder="1" applyAlignment="1" applyProtection="1">
      <alignment horizontal="center" vertical="center"/>
    </xf>
    <xf numFmtId="0" fontId="0" fillId="0" borderId="20" xfId="0" applyFont="1" applyBorder="1" applyAlignment="1" applyProtection="1">
      <alignment horizontal="center" vertical="center"/>
    </xf>
    <xf numFmtId="0" fontId="0" fillId="0" borderId="22" xfId="0" applyFont="1" applyBorder="1" applyAlignment="1" applyProtection="1">
      <alignment horizontal="center" vertical="center"/>
    </xf>
    <xf numFmtId="0" fontId="1" fillId="0" borderId="20" xfId="0" applyFont="1" applyBorder="1" applyAlignment="1" applyProtection="1">
      <alignment horizontal="center"/>
    </xf>
    <xf numFmtId="0" fontId="1" fillId="0" borderId="22" xfId="0" applyFont="1" applyBorder="1" applyAlignment="1" applyProtection="1">
      <alignment horizontal="center"/>
    </xf>
    <xf numFmtId="0" fontId="1" fillId="4" borderId="55" xfId="0" applyFont="1" applyFill="1" applyBorder="1" applyAlignment="1" applyProtection="1">
      <alignment horizontal="center" vertical="center"/>
    </xf>
    <xf numFmtId="0" fontId="17" fillId="5" borderId="8" xfId="0" applyFont="1" applyFill="1" applyBorder="1" applyAlignment="1" applyProtection="1">
      <alignment horizontal="center" vertical="center" wrapText="1"/>
    </xf>
    <xf numFmtId="0" fontId="1" fillId="10" borderId="8" xfId="0" applyFont="1" applyFill="1" applyBorder="1" applyAlignment="1" applyProtection="1">
      <alignment horizontal="center" vertical="center"/>
    </xf>
    <xf numFmtId="0" fontId="0" fillId="0" borderId="3" xfId="0" applyBorder="1" applyAlignment="1" applyProtection="1">
      <alignment horizontal="center" wrapText="1"/>
    </xf>
    <xf numFmtId="0" fontId="19" fillId="4" borderId="3" xfId="0" applyFont="1" applyFill="1" applyBorder="1" applyAlignment="1" applyProtection="1">
      <alignment horizontal="center" vertical="center"/>
    </xf>
    <xf numFmtId="0" fontId="19" fillId="0" borderId="3" xfId="0" applyFont="1" applyBorder="1" applyAlignment="1" applyProtection="1">
      <alignment horizontal="center"/>
    </xf>
    <xf numFmtId="0" fontId="27" fillId="0" borderId="8" xfId="0" applyFont="1" applyBorder="1" applyAlignment="1" applyProtection="1">
      <alignment horizontal="center" vertical="center"/>
    </xf>
    <xf numFmtId="0" fontId="17" fillId="5" borderId="55" xfId="0" applyFont="1" applyFill="1" applyBorder="1" applyAlignment="1" applyProtection="1">
      <alignment horizontal="center" vertical="center" wrapText="1"/>
    </xf>
    <xf numFmtId="0" fontId="1" fillId="10" borderId="55" xfId="0" applyFont="1" applyFill="1" applyBorder="1" applyAlignment="1" applyProtection="1">
      <alignment horizontal="center" vertical="center"/>
    </xf>
    <xf numFmtId="2" fontId="0" fillId="0" borderId="3" xfId="0" applyNumberFormat="1" applyBorder="1" applyAlignment="1" applyProtection="1">
      <alignment horizontal="center"/>
    </xf>
    <xf numFmtId="2" fontId="0" fillId="4" borderId="3" xfId="0" applyNumberFormat="1" applyFill="1" applyBorder="1" applyAlignment="1" applyProtection="1">
      <alignment horizontal="center" vertical="center"/>
    </xf>
    <xf numFmtId="2" fontId="0" fillId="0" borderId="3" xfId="0" applyNumberFormat="1" applyBorder="1" applyAlignment="1" applyProtection="1">
      <alignment horizontal="center" vertical="center"/>
    </xf>
    <xf numFmtId="2" fontId="0" fillId="0" borderId="3" xfId="0" applyNumberFormat="1" applyBorder="1" applyProtection="1"/>
    <xf numFmtId="2" fontId="0" fillId="6" borderId="3" xfId="0" applyNumberFormat="1" applyFill="1" applyBorder="1" applyProtection="1"/>
    <xf numFmtId="2" fontId="0" fillId="11" borderId="3" xfId="0" applyNumberFormat="1" applyFill="1" applyBorder="1" applyProtection="1"/>
    <xf numFmtId="0" fontId="7" fillId="5" borderId="3" xfId="0" applyFont="1" applyFill="1" applyBorder="1" applyAlignment="1" applyProtection="1">
      <alignment horizontal="center"/>
    </xf>
    <xf numFmtId="2" fontId="1" fillId="10" borderId="3" xfId="0" applyNumberFormat="1" applyFont="1" applyFill="1" applyBorder="1" applyAlignment="1" applyProtection="1">
      <alignment horizontal="center"/>
    </xf>
  </cellXfs>
  <cellStyles count="1">
    <cellStyle name="Normál" xfId="0" builtinId="0"/>
  </cellStyles>
  <dxfs count="0"/>
  <tableStyles count="0" defaultTableStyle="TableStyleMedium2" defaultPivotStyle="PivotStyleLight16"/>
  <colors>
    <mruColors>
      <color rgb="FFD8A6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33619</xdr:colOff>
      <xdr:row>1</xdr:row>
      <xdr:rowOff>795618</xdr:rowOff>
    </xdr:from>
    <xdr:to>
      <xdr:col>18</xdr:col>
      <xdr:colOff>526677</xdr:colOff>
      <xdr:row>3</xdr:row>
      <xdr:rowOff>100855</xdr:rowOff>
    </xdr:to>
    <xdr:sp macro="" textlink="">
      <xdr:nvSpPr>
        <xdr:cNvPr id="5" name="Téglalap feliratnak 4">
          <a:extLst>
            <a:ext uri="{FF2B5EF4-FFF2-40B4-BE49-F238E27FC236}">
              <a16:creationId xmlns:a16="http://schemas.microsoft.com/office/drawing/2014/main" id="{00000000-0008-0000-0000-000005000000}"/>
            </a:ext>
          </a:extLst>
        </xdr:cNvPr>
        <xdr:cNvSpPr/>
      </xdr:nvSpPr>
      <xdr:spPr>
        <a:xfrm>
          <a:off x="14847795" y="1277471"/>
          <a:ext cx="2431676" cy="705972"/>
        </a:xfrm>
        <a:prstGeom prst="wedgeRectCallou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hu-HU" sz="1100" baseline="0">
              <a:solidFill>
                <a:sysClr val="windowText" lastClr="000000"/>
              </a:solidFill>
              <a:effectLst/>
              <a:latin typeface="+mn-lt"/>
              <a:ea typeface="+mn-ea"/>
              <a:cs typeface="+mn-cs"/>
            </a:rPr>
            <a:t>az oktató-kutató számára legkedvezőbb időszak értéke (gyakorlati óra/hét egyenértékben), magyar+idegennyelvű</a:t>
          </a:r>
          <a:endParaRPr lang="hu-HU" baseline="0">
            <a:solidFill>
              <a:sysClr val="windowText" lastClr="000000"/>
            </a:solidFill>
            <a:effectLst/>
          </a:endParaRPr>
        </a:p>
        <a:p>
          <a:pPr algn="l"/>
          <a:endParaRPr lang="hu-HU" sz="1100" baseline="0">
            <a:solidFill>
              <a:sysClr val="windowText" lastClr="000000"/>
            </a:solidFill>
          </a:endParaRPr>
        </a:p>
      </xdr:txBody>
    </xdr:sp>
    <xdr:clientData/>
  </xdr:twoCellAnchor>
  <xdr:twoCellAnchor>
    <xdr:from>
      <xdr:col>17</xdr:col>
      <xdr:colOff>1669676</xdr:colOff>
      <xdr:row>24</xdr:row>
      <xdr:rowOff>134470</xdr:rowOff>
    </xdr:from>
    <xdr:to>
      <xdr:col>20</xdr:col>
      <xdr:colOff>459442</xdr:colOff>
      <xdr:row>26</xdr:row>
      <xdr:rowOff>123265</xdr:rowOff>
    </xdr:to>
    <xdr:sp macro="" textlink="">
      <xdr:nvSpPr>
        <xdr:cNvPr id="7" name="Téglalap feliratnak 6">
          <a:extLst>
            <a:ext uri="{FF2B5EF4-FFF2-40B4-BE49-F238E27FC236}">
              <a16:creationId xmlns:a16="http://schemas.microsoft.com/office/drawing/2014/main" id="{00000000-0008-0000-0000-000007000000}"/>
            </a:ext>
          </a:extLst>
        </xdr:cNvPr>
        <xdr:cNvSpPr/>
      </xdr:nvSpPr>
      <xdr:spPr>
        <a:xfrm>
          <a:off x="16483852" y="8236323"/>
          <a:ext cx="2655796" cy="459442"/>
        </a:xfrm>
        <a:prstGeom prst="wedgeRectCallout">
          <a:avLst>
            <a:gd name="adj1" fmla="val -20393"/>
            <a:gd name="adj2" fmla="val -78885"/>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hu-HU" sz="1100" baseline="0">
              <a:solidFill>
                <a:sysClr val="windowText" lastClr="000000"/>
              </a:solidFill>
              <a:effectLst/>
              <a:latin typeface="+mn-lt"/>
              <a:ea typeface="+mn-ea"/>
              <a:cs typeface="+mn-cs"/>
            </a:rPr>
            <a:t>az oktató-kutató számára legkedvezőbb időszak értéke  (heti átlagban)</a:t>
          </a:r>
          <a:endParaRPr lang="hu-HU" baseline="0">
            <a:solidFill>
              <a:sysClr val="windowText" lastClr="000000"/>
            </a:solidFill>
            <a:effectLst/>
          </a:endParaRPr>
        </a:p>
        <a:p>
          <a:pPr algn="l"/>
          <a:endParaRPr lang="hu-HU" sz="1100"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144780</xdr:colOff>
      <xdr:row>2</xdr:row>
      <xdr:rowOff>167640</xdr:rowOff>
    </xdr:from>
    <xdr:to>
      <xdr:col>3</xdr:col>
      <xdr:colOff>6416040</xdr:colOff>
      <xdr:row>3</xdr:row>
      <xdr:rowOff>601980</xdr:rowOff>
    </xdr:to>
    <xdr:grpSp>
      <xdr:nvGrpSpPr>
        <xdr:cNvPr id="3" name="Csoportba foglalás 2">
          <a:extLst>
            <a:ext uri="{FF2B5EF4-FFF2-40B4-BE49-F238E27FC236}">
              <a16:creationId xmlns:a16="http://schemas.microsoft.com/office/drawing/2014/main" id="{8640FA00-1912-41F4-8126-168A3D658A83}"/>
            </a:ext>
          </a:extLst>
        </xdr:cNvPr>
        <xdr:cNvGrpSpPr/>
      </xdr:nvGrpSpPr>
      <xdr:grpSpPr>
        <a:xfrm>
          <a:off x="7551420" y="769620"/>
          <a:ext cx="6271260" cy="3909060"/>
          <a:chOff x="2159750" y="237184"/>
          <a:chExt cx="8211863" cy="6486798"/>
        </a:xfrm>
      </xdr:grpSpPr>
      <xdr:grpSp>
        <xdr:nvGrpSpPr>
          <xdr:cNvPr id="4" name="Csoportba foglalás 3">
            <a:extLst>
              <a:ext uri="{FF2B5EF4-FFF2-40B4-BE49-F238E27FC236}">
                <a16:creationId xmlns:a16="http://schemas.microsoft.com/office/drawing/2014/main" id="{5C798FDE-27A7-4ED0-AE47-F0EFB5F384CA}"/>
              </a:ext>
            </a:extLst>
          </xdr:cNvPr>
          <xdr:cNvGrpSpPr/>
        </xdr:nvGrpSpPr>
        <xdr:grpSpPr>
          <a:xfrm>
            <a:off x="2159750" y="237184"/>
            <a:ext cx="8211863" cy="6486798"/>
            <a:chOff x="1990068" y="0"/>
            <a:chExt cx="8211863" cy="6486798"/>
          </a:xfrm>
        </xdr:grpSpPr>
        <xdr:pic>
          <xdr:nvPicPr>
            <xdr:cNvPr id="7" name="Kép 6">
              <a:extLst>
                <a:ext uri="{FF2B5EF4-FFF2-40B4-BE49-F238E27FC236}">
                  <a16:creationId xmlns:a16="http://schemas.microsoft.com/office/drawing/2014/main" id="{8F80D818-6829-4AF0-96F4-91763CEDC6DB}"/>
                </a:ext>
              </a:extLst>
            </xdr:cNvPr>
            <xdr:cNvPicPr>
              <a:picLocks noChangeAspect="1"/>
            </xdr:cNvPicPr>
          </xdr:nvPicPr>
          <xdr:blipFill rotWithShape="1">
            <a:blip xmlns:r="http://schemas.openxmlformats.org/officeDocument/2006/relationships" r:embed="rId1"/>
            <a:srcRect l="29958" t="28278" r="21560" b="23136"/>
            <a:stretch/>
          </xdr:blipFill>
          <xdr:spPr>
            <a:xfrm>
              <a:off x="1990068" y="0"/>
              <a:ext cx="8211863" cy="5286902"/>
            </a:xfrm>
            <a:prstGeom prst="rect">
              <a:avLst/>
            </a:prstGeom>
          </xdr:spPr>
        </xdr:pic>
        <xdr:sp macro="" textlink="">
          <xdr:nvSpPr>
            <xdr:cNvPr id="8" name="Téglalap 7">
              <a:extLst>
                <a:ext uri="{FF2B5EF4-FFF2-40B4-BE49-F238E27FC236}">
                  <a16:creationId xmlns:a16="http://schemas.microsoft.com/office/drawing/2014/main" id="{B61CDA32-78C7-4D64-AE01-C4AEEC67EB71}"/>
                </a:ext>
              </a:extLst>
            </xdr:cNvPr>
            <xdr:cNvSpPr/>
          </xdr:nvSpPr>
          <xdr:spPr>
            <a:xfrm>
              <a:off x="6193410" y="632146"/>
              <a:ext cx="697584" cy="4571449"/>
            </a:xfrm>
            <a:prstGeom prst="rect">
              <a:avLst/>
            </a:prstGeom>
            <a:noFill/>
            <a:ln w="38100" cap="flat" cmpd="sng" algn="ctr">
              <a:solidFill>
                <a:schemeClr val="accent1"/>
              </a:solidFill>
              <a:prstDash val="sysDash"/>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hu-HU"/>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endParaRPr lang="hu-HU"/>
            </a:p>
          </xdr:txBody>
        </xdr:sp>
        <xdr:sp macro="" textlink="">
          <xdr:nvSpPr>
            <xdr:cNvPr id="9" name="Téglalap 8">
              <a:extLst>
                <a:ext uri="{FF2B5EF4-FFF2-40B4-BE49-F238E27FC236}">
                  <a16:creationId xmlns:a16="http://schemas.microsoft.com/office/drawing/2014/main" id="{8BA1A2E7-BB2A-4C84-A29E-5622D1B52B64}"/>
                </a:ext>
              </a:extLst>
            </xdr:cNvPr>
            <xdr:cNvSpPr/>
          </xdr:nvSpPr>
          <xdr:spPr>
            <a:xfrm>
              <a:off x="8316013" y="632145"/>
              <a:ext cx="630025" cy="4571449"/>
            </a:xfrm>
            <a:prstGeom prst="rect">
              <a:avLst/>
            </a:prstGeom>
            <a:noFill/>
            <a:ln w="38100" cap="flat" cmpd="sng" algn="ctr">
              <a:solidFill>
                <a:schemeClr val="accent1"/>
              </a:solidFill>
              <a:prstDash val="sysDash"/>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hu-HU"/>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endParaRPr lang="hu-HU"/>
            </a:p>
          </xdr:txBody>
        </xdr:sp>
        <xdr:cxnSp macro="">
          <xdr:nvCxnSpPr>
            <xdr:cNvPr id="10" name="Egyenes összekötő 9">
              <a:extLst>
                <a:ext uri="{FF2B5EF4-FFF2-40B4-BE49-F238E27FC236}">
                  <a16:creationId xmlns:a16="http://schemas.microsoft.com/office/drawing/2014/main" id="{0EDF972A-C3B0-4C19-A502-54F630CCF968}"/>
                </a:ext>
              </a:extLst>
            </xdr:cNvPr>
            <xdr:cNvCxnSpPr>
              <a:endCxn id="8" idx="2"/>
            </xdr:cNvCxnSpPr>
          </xdr:nvCxnSpPr>
          <xdr:spPr>
            <a:xfrm flipH="1" flipV="1">
              <a:off x="6542202" y="5203595"/>
              <a:ext cx="1055802" cy="810706"/>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1" name="Egyenes összekötő 10">
              <a:extLst>
                <a:ext uri="{FF2B5EF4-FFF2-40B4-BE49-F238E27FC236}">
                  <a16:creationId xmlns:a16="http://schemas.microsoft.com/office/drawing/2014/main" id="{FACC7F64-60FE-4366-8B2E-2AEFE4AC09E3}"/>
                </a:ext>
              </a:extLst>
            </xdr:cNvPr>
            <xdr:cNvCxnSpPr>
              <a:cxnSpLocks/>
              <a:endCxn id="9" idx="2"/>
            </xdr:cNvCxnSpPr>
          </xdr:nvCxnSpPr>
          <xdr:spPr>
            <a:xfrm flipV="1">
              <a:off x="7609003" y="5203594"/>
              <a:ext cx="1022023" cy="810706"/>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12" name="Szövegdoboz 12">
              <a:extLst>
                <a:ext uri="{FF2B5EF4-FFF2-40B4-BE49-F238E27FC236}">
                  <a16:creationId xmlns:a16="http://schemas.microsoft.com/office/drawing/2014/main" id="{61F59BE6-01AE-4C4D-B181-FC30C771D93A}"/>
                </a:ext>
              </a:extLst>
            </xdr:cNvPr>
            <xdr:cNvSpPr txBox="1"/>
          </xdr:nvSpPr>
          <xdr:spPr>
            <a:xfrm>
              <a:off x="7198823" y="5877886"/>
              <a:ext cx="770706" cy="608912"/>
            </a:xfrm>
            <a:prstGeom prst="rect">
              <a:avLst/>
            </a:prstGeom>
            <a:noFill/>
          </xdr:spPr>
          <xdr:txBody>
            <a:bodyPr wrap="square" rtlCol="0">
              <a:spAutoFit/>
            </a:bodyPr>
            <a:lstStyle>
              <a:defPPr>
                <a:defRPr lang="hu-HU"/>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hu-HU" b="1">
                  <a:solidFill>
                    <a:schemeClr val="accent1"/>
                  </a:solidFill>
                </a:rPr>
                <a:t>„A”</a:t>
              </a:r>
            </a:p>
          </xdr:txBody>
        </xdr:sp>
        <xdr:sp macro="" textlink="">
          <xdr:nvSpPr>
            <xdr:cNvPr id="13" name="Téglalap 12">
              <a:extLst>
                <a:ext uri="{FF2B5EF4-FFF2-40B4-BE49-F238E27FC236}">
                  <a16:creationId xmlns:a16="http://schemas.microsoft.com/office/drawing/2014/main" id="{E079D51C-FF3B-41CB-B9D2-B7D55F06909F}"/>
                </a:ext>
              </a:extLst>
            </xdr:cNvPr>
            <xdr:cNvSpPr/>
          </xdr:nvSpPr>
          <xdr:spPr>
            <a:xfrm>
              <a:off x="6996258" y="632145"/>
              <a:ext cx="545186" cy="4571449"/>
            </a:xfrm>
            <a:prstGeom prst="rect">
              <a:avLst/>
            </a:prstGeom>
            <a:noFill/>
            <a:ln w="38100" cap="flat" cmpd="sng" algn="ctr">
              <a:solidFill>
                <a:srgbClr val="C00000"/>
              </a:solidFill>
              <a:prstDash val="sysDash"/>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hu-HU"/>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endParaRPr lang="hu-HU"/>
            </a:p>
          </xdr:txBody>
        </xdr:sp>
        <xdr:sp macro="" textlink="">
          <xdr:nvSpPr>
            <xdr:cNvPr id="14" name="Téglalap 13">
              <a:extLst>
                <a:ext uri="{FF2B5EF4-FFF2-40B4-BE49-F238E27FC236}">
                  <a16:creationId xmlns:a16="http://schemas.microsoft.com/office/drawing/2014/main" id="{A4D84405-9962-4509-A812-A25741B4AC97}"/>
                </a:ext>
              </a:extLst>
            </xdr:cNvPr>
            <xdr:cNvSpPr/>
          </xdr:nvSpPr>
          <xdr:spPr>
            <a:xfrm>
              <a:off x="9051305" y="632145"/>
              <a:ext cx="488622" cy="4571449"/>
            </a:xfrm>
            <a:prstGeom prst="rect">
              <a:avLst/>
            </a:prstGeom>
            <a:noFill/>
            <a:ln w="38100" cap="flat" cmpd="sng" algn="ctr">
              <a:solidFill>
                <a:srgbClr val="C00000"/>
              </a:solidFill>
              <a:prstDash val="sysDash"/>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hu-HU"/>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endParaRPr lang="hu-HU"/>
            </a:p>
          </xdr:txBody>
        </xdr:sp>
        <xdr:cxnSp macro="">
          <xdr:nvCxnSpPr>
            <xdr:cNvPr id="15" name="Egyenes összekötő 14">
              <a:extLst>
                <a:ext uri="{FF2B5EF4-FFF2-40B4-BE49-F238E27FC236}">
                  <a16:creationId xmlns:a16="http://schemas.microsoft.com/office/drawing/2014/main" id="{0346D6F6-4199-49AF-B31C-E99F0E91F191}"/>
                </a:ext>
              </a:extLst>
            </xdr:cNvPr>
            <xdr:cNvCxnSpPr>
              <a:cxnSpLocks/>
              <a:stCxn id="13" idx="2"/>
            </xdr:cNvCxnSpPr>
          </xdr:nvCxnSpPr>
          <xdr:spPr>
            <a:xfrm>
              <a:off x="7268851" y="5203594"/>
              <a:ext cx="951322" cy="810706"/>
            </a:xfrm>
            <a:prstGeom prst="line">
              <a:avLst/>
            </a:prstGeom>
            <a:ln>
              <a:solidFill>
                <a:srgbClr val="C00000"/>
              </a:solidFill>
            </a:ln>
          </xdr:spPr>
          <xdr:style>
            <a:lnRef idx="1">
              <a:schemeClr val="accent1"/>
            </a:lnRef>
            <a:fillRef idx="0">
              <a:schemeClr val="accent1"/>
            </a:fillRef>
            <a:effectRef idx="0">
              <a:schemeClr val="accent1"/>
            </a:effectRef>
            <a:fontRef idx="minor">
              <a:schemeClr val="tx1"/>
            </a:fontRef>
          </xdr:style>
        </xdr:cxnSp>
        <xdr:cxnSp macro="">
          <xdr:nvCxnSpPr>
            <xdr:cNvPr id="16" name="Egyenes összekötő 15">
              <a:extLst>
                <a:ext uri="{FF2B5EF4-FFF2-40B4-BE49-F238E27FC236}">
                  <a16:creationId xmlns:a16="http://schemas.microsoft.com/office/drawing/2014/main" id="{17A7F099-E441-4C7B-96B1-539485B91AA7}"/>
                </a:ext>
              </a:extLst>
            </xdr:cNvPr>
            <xdr:cNvCxnSpPr>
              <a:cxnSpLocks/>
              <a:stCxn id="14" idx="2"/>
            </xdr:cNvCxnSpPr>
          </xdr:nvCxnSpPr>
          <xdr:spPr>
            <a:xfrm flipH="1">
              <a:off x="8231172" y="5203594"/>
              <a:ext cx="1064444" cy="810706"/>
            </a:xfrm>
            <a:prstGeom prst="line">
              <a:avLst/>
            </a:prstGeom>
            <a:ln>
              <a:solidFill>
                <a:srgbClr val="C00000"/>
              </a:solidFill>
            </a:ln>
          </xdr:spPr>
          <xdr:style>
            <a:lnRef idx="1">
              <a:schemeClr val="accent1"/>
            </a:lnRef>
            <a:fillRef idx="0">
              <a:schemeClr val="accent1"/>
            </a:fillRef>
            <a:effectRef idx="0">
              <a:schemeClr val="accent1"/>
            </a:effectRef>
            <a:fontRef idx="minor">
              <a:schemeClr val="tx1"/>
            </a:fontRef>
          </xdr:style>
        </xdr:cxnSp>
        <xdr:sp macro="" textlink="">
          <xdr:nvSpPr>
            <xdr:cNvPr id="17" name="Szövegdoboz 22">
              <a:extLst>
                <a:ext uri="{FF2B5EF4-FFF2-40B4-BE49-F238E27FC236}">
                  <a16:creationId xmlns:a16="http://schemas.microsoft.com/office/drawing/2014/main" id="{72AA2778-0F2D-40AB-86FB-E1AB34EFB1A3}"/>
                </a:ext>
              </a:extLst>
            </xdr:cNvPr>
            <xdr:cNvSpPr txBox="1"/>
          </xdr:nvSpPr>
          <xdr:spPr>
            <a:xfrm>
              <a:off x="7847125" y="5877884"/>
              <a:ext cx="789108" cy="608912"/>
            </a:xfrm>
            <a:prstGeom prst="rect">
              <a:avLst/>
            </a:prstGeom>
            <a:noFill/>
          </xdr:spPr>
          <xdr:txBody>
            <a:bodyPr wrap="square" rtlCol="0">
              <a:spAutoFit/>
            </a:bodyPr>
            <a:lstStyle>
              <a:defPPr>
                <a:defRPr lang="hu-HU"/>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hu-HU" b="1">
                  <a:solidFill>
                    <a:srgbClr val="C00000"/>
                  </a:solidFill>
                </a:rPr>
                <a:t>„B”</a:t>
              </a:r>
            </a:p>
          </xdr:txBody>
        </xdr:sp>
        <xdr:sp macro="" textlink="">
          <xdr:nvSpPr>
            <xdr:cNvPr id="18" name="Téglalap 17">
              <a:extLst>
                <a:ext uri="{FF2B5EF4-FFF2-40B4-BE49-F238E27FC236}">
                  <a16:creationId xmlns:a16="http://schemas.microsoft.com/office/drawing/2014/main" id="{2BB03A9E-90D7-455C-9F82-060B17434C0B}"/>
                </a:ext>
              </a:extLst>
            </xdr:cNvPr>
            <xdr:cNvSpPr/>
          </xdr:nvSpPr>
          <xdr:spPr>
            <a:xfrm>
              <a:off x="7663436" y="632144"/>
              <a:ext cx="545186" cy="4571449"/>
            </a:xfrm>
            <a:prstGeom prst="rect">
              <a:avLst/>
            </a:prstGeom>
            <a:noFill/>
            <a:ln w="38100" cap="flat" cmpd="sng" algn="ctr">
              <a:solidFill>
                <a:srgbClr val="00B050"/>
              </a:solidFill>
              <a:prstDash val="sysDash"/>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hu-HU"/>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endParaRPr lang="hu-HU">
                <a:solidFill>
                  <a:srgbClr val="00B050"/>
                </a:solidFill>
              </a:endParaRPr>
            </a:p>
          </xdr:txBody>
        </xdr:sp>
        <xdr:sp macro="" textlink="">
          <xdr:nvSpPr>
            <xdr:cNvPr id="19" name="Téglalap 18">
              <a:extLst>
                <a:ext uri="{FF2B5EF4-FFF2-40B4-BE49-F238E27FC236}">
                  <a16:creationId xmlns:a16="http://schemas.microsoft.com/office/drawing/2014/main" id="{B769EEDC-37CA-446C-8338-83E82B39606A}"/>
                </a:ext>
              </a:extLst>
            </xdr:cNvPr>
            <xdr:cNvSpPr/>
          </xdr:nvSpPr>
          <xdr:spPr>
            <a:xfrm>
              <a:off x="9645192" y="632143"/>
              <a:ext cx="442303" cy="4571449"/>
            </a:xfrm>
            <a:prstGeom prst="rect">
              <a:avLst/>
            </a:prstGeom>
            <a:noFill/>
            <a:ln w="38100" cap="flat" cmpd="sng" algn="ctr">
              <a:solidFill>
                <a:srgbClr val="00B050"/>
              </a:solidFill>
              <a:prstDash val="sysDash"/>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hu-HU"/>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endParaRPr lang="hu-HU">
                <a:solidFill>
                  <a:srgbClr val="00B050"/>
                </a:solidFill>
              </a:endParaRPr>
            </a:p>
          </xdr:txBody>
        </xdr:sp>
        <xdr:cxnSp macro="">
          <xdr:nvCxnSpPr>
            <xdr:cNvPr id="20" name="Egyenes összekötő 19">
              <a:extLst>
                <a:ext uri="{FF2B5EF4-FFF2-40B4-BE49-F238E27FC236}">
                  <a16:creationId xmlns:a16="http://schemas.microsoft.com/office/drawing/2014/main" id="{06955138-E435-428B-925B-0928139B9F18}"/>
                </a:ext>
              </a:extLst>
            </xdr:cNvPr>
            <xdr:cNvCxnSpPr>
              <a:cxnSpLocks/>
              <a:stCxn id="18" idx="2"/>
            </xdr:cNvCxnSpPr>
          </xdr:nvCxnSpPr>
          <xdr:spPr>
            <a:xfrm>
              <a:off x="7936029" y="5203593"/>
              <a:ext cx="1010009" cy="810707"/>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21" name="Egyenes összekötő 20">
              <a:extLst>
                <a:ext uri="{FF2B5EF4-FFF2-40B4-BE49-F238E27FC236}">
                  <a16:creationId xmlns:a16="http://schemas.microsoft.com/office/drawing/2014/main" id="{321E7CDE-D191-4D6A-B393-6F2E352E9512}"/>
                </a:ext>
              </a:extLst>
            </xdr:cNvPr>
            <xdr:cNvCxnSpPr>
              <a:cxnSpLocks/>
            </xdr:cNvCxnSpPr>
          </xdr:nvCxnSpPr>
          <xdr:spPr>
            <a:xfrm flipH="1">
              <a:off x="8953225" y="5245248"/>
              <a:ext cx="944920" cy="769052"/>
            </a:xfrm>
            <a:prstGeom prst="line">
              <a:avLst/>
            </a:prstGeom>
            <a:ln>
              <a:solidFill>
                <a:srgbClr val="00B050"/>
              </a:solidFill>
            </a:ln>
          </xdr:spPr>
          <xdr:style>
            <a:lnRef idx="1">
              <a:schemeClr val="accent1"/>
            </a:lnRef>
            <a:fillRef idx="0">
              <a:schemeClr val="accent1"/>
            </a:fillRef>
            <a:effectRef idx="0">
              <a:schemeClr val="accent1"/>
            </a:effectRef>
            <a:fontRef idx="minor">
              <a:schemeClr val="tx1"/>
            </a:fontRef>
          </xdr:style>
        </xdr:cxnSp>
        <xdr:sp macro="" textlink="">
          <xdr:nvSpPr>
            <xdr:cNvPr id="22" name="Szövegdoboz 37">
              <a:extLst>
                <a:ext uri="{FF2B5EF4-FFF2-40B4-BE49-F238E27FC236}">
                  <a16:creationId xmlns:a16="http://schemas.microsoft.com/office/drawing/2014/main" id="{EB2B0153-EC91-42BD-9C32-6FE445CED5C4}"/>
                </a:ext>
              </a:extLst>
            </xdr:cNvPr>
            <xdr:cNvSpPr txBox="1"/>
          </xdr:nvSpPr>
          <xdr:spPr>
            <a:xfrm>
              <a:off x="8532325" y="5865482"/>
              <a:ext cx="834950" cy="608912"/>
            </a:xfrm>
            <a:prstGeom prst="rect">
              <a:avLst/>
            </a:prstGeom>
            <a:noFill/>
            <a:ln>
              <a:noFill/>
            </a:ln>
          </xdr:spPr>
          <xdr:txBody>
            <a:bodyPr wrap="square" rtlCol="0">
              <a:spAutoFit/>
            </a:bodyPr>
            <a:lstStyle>
              <a:defPPr>
                <a:defRPr lang="hu-HU"/>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hu-HU" b="1">
                  <a:solidFill>
                    <a:srgbClr val="00B050"/>
                  </a:solidFill>
                </a:rPr>
                <a:t>„C”</a:t>
              </a:r>
            </a:p>
          </xdr:txBody>
        </xdr:sp>
      </xdr:grpSp>
      <xdr:sp macro="" textlink="">
        <xdr:nvSpPr>
          <xdr:cNvPr id="5" name="Ellipszis 4">
            <a:extLst>
              <a:ext uri="{FF2B5EF4-FFF2-40B4-BE49-F238E27FC236}">
                <a16:creationId xmlns:a16="http://schemas.microsoft.com/office/drawing/2014/main" id="{18A02032-3338-4767-AC09-2633D5949EE7}"/>
              </a:ext>
            </a:extLst>
          </xdr:cNvPr>
          <xdr:cNvSpPr/>
        </xdr:nvSpPr>
        <xdr:spPr>
          <a:xfrm>
            <a:off x="4144097" y="1065229"/>
            <a:ext cx="1112363" cy="44306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hu-HU"/>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hu-HU"/>
          </a:p>
        </xdr:txBody>
      </xdr:sp>
      <xdr:sp macro="" textlink="">
        <xdr:nvSpPr>
          <xdr:cNvPr id="6" name="Szövegdoboz 40">
            <a:extLst>
              <a:ext uri="{FF2B5EF4-FFF2-40B4-BE49-F238E27FC236}">
                <a16:creationId xmlns:a16="http://schemas.microsoft.com/office/drawing/2014/main" id="{C335B1C2-DAFF-4B13-95AF-E3EA74C42154}"/>
              </a:ext>
            </a:extLst>
          </xdr:cNvPr>
          <xdr:cNvSpPr txBox="1"/>
        </xdr:nvSpPr>
        <xdr:spPr>
          <a:xfrm>
            <a:off x="5139916" y="727964"/>
            <a:ext cx="335348" cy="646331"/>
          </a:xfrm>
          <a:prstGeom prst="rect">
            <a:avLst/>
          </a:prstGeom>
          <a:noFill/>
        </xdr:spPr>
        <xdr:txBody>
          <a:bodyPr wrap="square" rtlCol="0">
            <a:spAutoFit/>
          </a:bodyPr>
          <a:lstStyle>
            <a:defPPr>
              <a:defRPr lang="hu-HU"/>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hu-HU" sz="3600" b="1">
                <a:solidFill>
                  <a:srgbClr val="FF0000"/>
                </a:solidFill>
              </a:rPr>
              <a:t>!</a:t>
            </a:r>
            <a:endParaRPr lang="hu-HU" b="1">
              <a:solidFill>
                <a:srgbClr val="FF0000"/>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iss%20Levente/Desktop/merit%20t&#225;bl&#225;zat%20ver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lap"/>
      <sheetName val="útmutató"/>
    </sheetNames>
    <sheetDataSet>
      <sheetData sheetId="0">
        <row r="5">
          <cell r="D5">
            <v>2016</v>
          </cell>
          <cell r="I5" t="str">
            <v>2016-2020</v>
          </cell>
        </row>
        <row r="6">
          <cell r="J6">
            <v>1</v>
          </cell>
          <cell r="M6">
            <v>3</v>
          </cell>
        </row>
        <row r="7">
          <cell r="J7">
            <v>2.2999999999999998</v>
          </cell>
        </row>
        <row r="8">
          <cell r="J8">
            <v>1</v>
          </cell>
        </row>
        <row r="9">
          <cell r="J9">
            <v>0.5</v>
          </cell>
          <cell r="M9">
            <v>1</v>
          </cell>
        </row>
        <row r="10">
          <cell r="J10">
            <v>0.5</v>
          </cell>
        </row>
        <row r="11">
          <cell r="J11">
            <v>0.5</v>
          </cell>
        </row>
        <row r="12">
          <cell r="J12">
            <v>1</v>
          </cell>
        </row>
        <row r="13">
          <cell r="J13">
            <v>2</v>
          </cell>
        </row>
        <row r="14">
          <cell r="J14">
            <v>3</v>
          </cell>
        </row>
        <row r="15">
          <cell r="J15">
            <v>6</v>
          </cell>
        </row>
        <row r="16">
          <cell r="J16">
            <v>1</v>
          </cell>
          <cell r="M16">
            <v>0.8</v>
          </cell>
        </row>
        <row r="17">
          <cell r="J17">
            <v>5</v>
          </cell>
        </row>
        <row r="18">
          <cell r="J18">
            <v>1</v>
          </cell>
        </row>
        <row r="19">
          <cell r="J19">
            <v>5</v>
          </cell>
        </row>
        <row r="20">
          <cell r="J20">
            <v>2</v>
          </cell>
        </row>
        <row r="21">
          <cell r="J21">
            <v>5</v>
          </cell>
        </row>
        <row r="22">
          <cell r="J22">
            <v>1</v>
          </cell>
          <cell r="M22">
            <v>1</v>
          </cell>
        </row>
        <row r="23">
          <cell r="J23">
            <v>1</v>
          </cell>
        </row>
        <row r="24">
          <cell r="J24">
            <v>1</v>
          </cell>
        </row>
        <row r="25">
          <cell r="J25">
            <v>1</v>
          </cell>
        </row>
        <row r="26">
          <cell r="J26">
            <v>1</v>
          </cell>
        </row>
        <row r="27">
          <cell r="J27">
            <v>2</v>
          </cell>
        </row>
        <row r="28">
          <cell r="J28">
            <v>0.5</v>
          </cell>
        </row>
      </sheetData>
      <sheetData sheetId="1"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231"/>
  <sheetViews>
    <sheetView showGridLines="0" tabSelected="1" zoomScale="70" zoomScaleNormal="70" workbookViewId="0">
      <selection activeCell="I4" sqref="I4"/>
    </sheetView>
  </sheetViews>
  <sheetFormatPr defaultColWidth="0" defaultRowHeight="14.4" zeroHeight="1" x14ac:dyDescent="0.3"/>
  <cols>
    <col min="1" max="1" width="20.44140625" style="10" customWidth="1"/>
    <col min="2" max="2" width="32.44140625" style="10" customWidth="1"/>
    <col min="3" max="3" width="53.44140625" style="10" customWidth="1"/>
    <col min="4" max="9" width="6.44140625" style="10" customWidth="1"/>
    <col min="10" max="11" width="5.6640625" style="10" customWidth="1"/>
    <col min="12" max="12" width="7.33203125" style="10" customWidth="1"/>
    <col min="13" max="13" width="5.6640625" style="10" customWidth="1"/>
    <col min="14" max="14" width="7.44140625" style="10" customWidth="1"/>
    <col min="15" max="15" width="14.109375" style="10" customWidth="1"/>
    <col min="16" max="16" width="3" style="10" customWidth="1"/>
    <col min="17" max="17" width="31.88671875" style="10" customWidth="1"/>
    <col min="18" max="18" width="29" style="10" customWidth="1"/>
    <col min="19" max="19" width="11.88671875" style="10" customWidth="1"/>
    <col min="20" max="20" width="14.44140625" style="10" customWidth="1"/>
    <col min="21" max="22" width="11.88671875" style="10" customWidth="1"/>
    <col min="23" max="23" width="13.109375" style="10" customWidth="1"/>
    <col min="24" max="25" width="10.44140625" style="10" customWidth="1"/>
    <col min="26" max="26" width="6.5546875" style="10" hidden="1" customWidth="1"/>
    <col min="27" max="27" width="12.33203125" style="10" customWidth="1"/>
    <col min="28" max="28" width="45.6640625" style="10" customWidth="1"/>
    <col min="29" max="29" width="30.44140625" style="10" customWidth="1"/>
    <col min="30" max="30" width="8.6640625" style="10" customWidth="1"/>
    <col min="31" max="49" width="0" style="10" hidden="1" customWidth="1"/>
    <col min="50" max="16384" width="8.6640625" style="10" hidden="1"/>
  </cols>
  <sheetData>
    <row r="1" spans="1:35" ht="54.6" thickBot="1" x14ac:dyDescent="0.4">
      <c r="A1" s="99" t="s">
        <v>9</v>
      </c>
      <c r="B1" s="116"/>
      <c r="C1" s="108" t="s">
        <v>428</v>
      </c>
      <c r="D1" s="117"/>
    </row>
    <row r="2" spans="1:35" ht="90.6" thickBot="1" x14ac:dyDescent="0.4">
      <c r="A2" s="100" t="s">
        <v>10</v>
      </c>
      <c r="B2" s="118"/>
      <c r="C2" s="109" t="s">
        <v>429</v>
      </c>
      <c r="D2" s="119"/>
      <c r="R2" s="120" t="s">
        <v>389</v>
      </c>
      <c r="W2" s="121"/>
      <c r="X2" s="121"/>
      <c r="Y2" s="121"/>
      <c r="AF2" s="10" t="s">
        <v>10</v>
      </c>
      <c r="AG2" s="10" t="s">
        <v>86</v>
      </c>
      <c r="AH2" s="10" t="s">
        <v>11</v>
      </c>
      <c r="AI2" s="10" t="s">
        <v>87</v>
      </c>
    </row>
    <row r="3" spans="1:35" ht="15.6" x14ac:dyDescent="0.3">
      <c r="A3" s="100" t="s">
        <v>11</v>
      </c>
      <c r="B3" s="118"/>
      <c r="R3" s="122"/>
      <c r="S3" s="122"/>
      <c r="T3" s="123"/>
      <c r="U3" s="122"/>
      <c r="V3" s="122"/>
      <c r="W3" s="122"/>
      <c r="X3" s="122"/>
      <c r="Y3" s="122"/>
      <c r="AF3" s="11" t="s">
        <v>323</v>
      </c>
      <c r="AG3" s="12" t="s">
        <v>88</v>
      </c>
      <c r="AH3" s="11" t="s">
        <v>89</v>
      </c>
      <c r="AI3" s="12" t="s">
        <v>334</v>
      </c>
    </row>
    <row r="4" spans="1:35" ht="16.2" thickBot="1" x14ac:dyDescent="0.35">
      <c r="A4" s="100" t="s">
        <v>391</v>
      </c>
      <c r="B4" s="118"/>
      <c r="R4" s="122"/>
      <c r="S4" s="122"/>
      <c r="T4" s="123"/>
      <c r="U4" s="122"/>
      <c r="V4" s="122"/>
      <c r="W4" s="122"/>
      <c r="X4" s="122"/>
      <c r="Y4" s="122"/>
      <c r="AF4" s="13"/>
      <c r="AG4" s="14"/>
      <c r="AH4" s="13"/>
      <c r="AI4" s="14"/>
    </row>
    <row r="5" spans="1:35" ht="23.4" x14ac:dyDescent="0.45">
      <c r="A5" s="100" t="s">
        <v>67</v>
      </c>
      <c r="B5" s="118"/>
      <c r="Q5" s="124" t="s">
        <v>358</v>
      </c>
      <c r="R5" s="125">
        <f>MAX(T6+W6,U6+X6,V6+Y6)/28</f>
        <v>0</v>
      </c>
      <c r="T5" s="126" t="s">
        <v>387</v>
      </c>
      <c r="U5" s="127"/>
      <c r="V5" s="127"/>
      <c r="W5" s="127"/>
      <c r="X5" s="127"/>
      <c r="Y5" s="128"/>
      <c r="AF5" s="13" t="s">
        <v>321</v>
      </c>
      <c r="AG5" s="14" t="s">
        <v>90</v>
      </c>
      <c r="AH5" s="13" t="s">
        <v>91</v>
      </c>
      <c r="AI5" s="14" t="s">
        <v>335</v>
      </c>
    </row>
    <row r="6" spans="1:35" ht="16.2" thickBot="1" x14ac:dyDescent="0.35">
      <c r="A6" s="101" t="s">
        <v>12</v>
      </c>
      <c r="B6" s="129"/>
      <c r="C6" s="32"/>
      <c r="D6" s="32"/>
      <c r="E6" s="32"/>
      <c r="F6" s="32"/>
      <c r="G6" s="32"/>
      <c r="H6" s="32"/>
      <c r="I6" s="32"/>
      <c r="J6" s="32"/>
      <c r="K6" s="32"/>
      <c r="L6" s="32"/>
      <c r="M6" s="32"/>
      <c r="S6" s="130"/>
      <c r="T6" s="131">
        <f t="shared" ref="T6:Y6" si="0">SUMPRODUCT($S$9:$S$22,T9:T22)</f>
        <v>0</v>
      </c>
      <c r="U6" s="132">
        <f t="shared" si="0"/>
        <v>0</v>
      </c>
      <c r="V6" s="132">
        <f t="shared" si="0"/>
        <v>0</v>
      </c>
      <c r="W6" s="132">
        <f t="shared" si="0"/>
        <v>0</v>
      </c>
      <c r="X6" s="132">
        <f t="shared" si="0"/>
        <v>0</v>
      </c>
      <c r="Y6" s="133">
        <f t="shared" si="0"/>
        <v>0</v>
      </c>
      <c r="AF6" s="17" t="s">
        <v>319</v>
      </c>
      <c r="AG6" s="14" t="s">
        <v>92</v>
      </c>
      <c r="AH6" s="13" t="s">
        <v>93</v>
      </c>
      <c r="AI6" s="14" t="s">
        <v>336</v>
      </c>
    </row>
    <row r="7" spans="1:35" ht="24" thickBot="1" x14ac:dyDescent="0.5">
      <c r="A7" s="97"/>
      <c r="B7" s="134"/>
      <c r="C7" s="32"/>
      <c r="D7" s="32"/>
      <c r="E7" s="32"/>
      <c r="F7" s="32"/>
      <c r="G7" s="32"/>
      <c r="H7" s="32"/>
      <c r="I7" s="32"/>
      <c r="J7" s="32"/>
      <c r="K7" s="32"/>
      <c r="L7" s="32"/>
      <c r="M7" s="32"/>
      <c r="N7" s="16">
        <f>SUM(N9:N36)</f>
        <v>0</v>
      </c>
      <c r="S7" s="130"/>
      <c r="T7" s="131"/>
      <c r="U7" s="132"/>
      <c r="V7" s="132"/>
      <c r="W7" s="132"/>
      <c r="X7" s="132"/>
      <c r="Y7" s="133"/>
      <c r="AF7" s="17"/>
      <c r="AG7" s="14"/>
      <c r="AH7" s="13"/>
      <c r="AI7" s="14"/>
    </row>
    <row r="8" spans="1:35" s="21" customFormat="1" ht="72.599999999999994" customHeight="1" thickBot="1" x14ac:dyDescent="0.35">
      <c r="A8" s="110" t="s">
        <v>29</v>
      </c>
      <c r="B8" s="111"/>
      <c r="C8" s="112"/>
      <c r="D8" s="18">
        <v>2016</v>
      </c>
      <c r="E8" s="18">
        <v>2017</v>
      </c>
      <c r="F8" s="18">
        <v>2018</v>
      </c>
      <c r="G8" s="18">
        <v>2019</v>
      </c>
      <c r="H8" s="18">
        <v>2020</v>
      </c>
      <c r="I8" s="19" t="s">
        <v>364</v>
      </c>
      <c r="J8" s="98" t="s">
        <v>0</v>
      </c>
      <c r="K8" s="18" t="s">
        <v>8</v>
      </c>
      <c r="L8" s="20" t="s">
        <v>3</v>
      </c>
      <c r="M8" s="18" t="s">
        <v>1</v>
      </c>
      <c r="N8" s="19" t="s">
        <v>4</v>
      </c>
      <c r="O8" s="20" t="s">
        <v>84</v>
      </c>
      <c r="Q8" s="135" t="s">
        <v>388</v>
      </c>
      <c r="R8" s="136" t="s">
        <v>379</v>
      </c>
      <c r="S8" s="137" t="s">
        <v>380</v>
      </c>
      <c r="T8" s="138" t="s">
        <v>382</v>
      </c>
      <c r="U8" s="139" t="s">
        <v>383</v>
      </c>
      <c r="V8" s="137" t="s">
        <v>384</v>
      </c>
      <c r="W8" s="138" t="s">
        <v>381</v>
      </c>
      <c r="X8" s="139" t="s">
        <v>385</v>
      </c>
      <c r="Y8" s="137" t="s">
        <v>386</v>
      </c>
      <c r="Z8" s="21" t="s">
        <v>359</v>
      </c>
      <c r="AB8" s="10"/>
      <c r="AC8" s="10"/>
      <c r="AF8" s="17" t="s">
        <v>318</v>
      </c>
      <c r="AG8" s="14" t="s">
        <v>94</v>
      </c>
      <c r="AH8" s="13" t="s">
        <v>95</v>
      </c>
      <c r="AI8" s="22" t="s">
        <v>337</v>
      </c>
    </row>
    <row r="9" spans="1:35" ht="29.4" thickBot="1" x14ac:dyDescent="0.4">
      <c r="A9" s="23" t="s">
        <v>63</v>
      </c>
      <c r="B9" s="24" t="s">
        <v>378</v>
      </c>
      <c r="C9" s="25"/>
      <c r="D9" s="76"/>
      <c r="E9" s="77"/>
      <c r="F9" s="77"/>
      <c r="G9" s="77"/>
      <c r="H9" s="77"/>
      <c r="I9" s="72">
        <f>R5</f>
        <v>0</v>
      </c>
      <c r="J9" s="26">
        <v>1</v>
      </c>
      <c r="K9" s="27">
        <f>+J9*I9</f>
        <v>0</v>
      </c>
      <c r="L9" s="28">
        <f>SUM(K9:K11)</f>
        <v>0</v>
      </c>
      <c r="M9" s="29">
        <v>3</v>
      </c>
      <c r="N9" s="30">
        <f>+L9*M9</f>
        <v>0</v>
      </c>
      <c r="O9" s="140"/>
      <c r="Q9" s="141" t="s">
        <v>365</v>
      </c>
      <c r="R9" s="142" t="s">
        <v>343</v>
      </c>
      <c r="S9" s="143">
        <v>2.11</v>
      </c>
      <c r="T9" s="144"/>
      <c r="U9" s="145"/>
      <c r="V9" s="146"/>
      <c r="W9" s="144"/>
      <c r="X9" s="145"/>
      <c r="Y9" s="146"/>
      <c r="Z9" s="10">
        <v>19000</v>
      </c>
      <c r="AF9" s="17" t="s">
        <v>316</v>
      </c>
      <c r="AG9" s="14" t="s">
        <v>96</v>
      </c>
      <c r="AH9" s="13" t="s">
        <v>97</v>
      </c>
      <c r="AI9" s="21"/>
    </row>
    <row r="10" spans="1:35" ht="54" customHeight="1" thickBot="1" x14ac:dyDescent="0.4">
      <c r="A10" s="79" t="s">
        <v>363</v>
      </c>
      <c r="B10" s="78" t="s">
        <v>362</v>
      </c>
      <c r="C10" s="80" t="s">
        <v>70</v>
      </c>
      <c r="D10" s="147"/>
      <c r="E10" s="148"/>
      <c r="F10" s="148"/>
      <c r="G10" s="148"/>
      <c r="H10" s="148"/>
      <c r="I10" s="34">
        <f>SUM(D10:H10)</f>
        <v>0</v>
      </c>
      <c r="J10" s="35">
        <v>0.5</v>
      </c>
      <c r="K10" s="36">
        <f>+J10*I10</f>
        <v>0</v>
      </c>
      <c r="L10" s="37">
        <f>SUM(K10:K21)</f>
        <v>0</v>
      </c>
      <c r="M10" s="38">
        <v>1</v>
      </c>
      <c r="N10" s="39">
        <f>+L10*M10</f>
        <v>0</v>
      </c>
      <c r="O10" s="149"/>
      <c r="Q10" s="150" t="s">
        <v>390</v>
      </c>
      <c r="R10" s="151" t="s">
        <v>343</v>
      </c>
      <c r="S10" s="152">
        <v>1</v>
      </c>
      <c r="T10" s="153"/>
      <c r="U10" s="154"/>
      <c r="V10" s="155"/>
      <c r="W10" s="153"/>
      <c r="X10" s="154"/>
      <c r="Y10" s="155"/>
      <c r="Z10" s="10">
        <v>9000</v>
      </c>
      <c r="AF10" s="13" t="s">
        <v>315</v>
      </c>
      <c r="AG10" s="14" t="s">
        <v>98</v>
      </c>
      <c r="AH10" s="13" t="s">
        <v>99</v>
      </c>
    </row>
    <row r="11" spans="1:35" ht="18" x14ac:dyDescent="0.35">
      <c r="A11" s="31"/>
      <c r="B11" s="32"/>
      <c r="C11" s="33" t="s">
        <v>373</v>
      </c>
      <c r="D11" s="156"/>
      <c r="E11" s="157"/>
      <c r="F11" s="157"/>
      <c r="G11" s="157"/>
      <c r="H11" s="157"/>
      <c r="I11" s="40">
        <f>SUM(D11:H11)</f>
        <v>0</v>
      </c>
      <c r="J11" s="41">
        <v>0.5</v>
      </c>
      <c r="K11" s="42">
        <f>+J11*I11</f>
        <v>0</v>
      </c>
      <c r="L11" s="43"/>
      <c r="M11" s="44"/>
      <c r="N11" s="45"/>
      <c r="Q11" s="150" t="s">
        <v>338</v>
      </c>
      <c r="R11" s="151" t="s">
        <v>347</v>
      </c>
      <c r="S11" s="152">
        <v>0.55555555555555558</v>
      </c>
      <c r="T11" s="158"/>
      <c r="U11" s="159"/>
      <c r="V11" s="160"/>
      <c r="W11" s="158"/>
      <c r="X11" s="159"/>
      <c r="Y11" s="160"/>
      <c r="Z11" s="10">
        <v>5000</v>
      </c>
      <c r="AF11" s="13" t="s">
        <v>328</v>
      </c>
      <c r="AG11" s="22" t="s">
        <v>100</v>
      </c>
      <c r="AH11" s="13" t="s">
        <v>101</v>
      </c>
    </row>
    <row r="12" spans="1:35" ht="18" x14ac:dyDescent="0.35">
      <c r="A12" s="31"/>
      <c r="B12" s="32"/>
      <c r="C12" s="33" t="s">
        <v>374</v>
      </c>
      <c r="D12" s="156"/>
      <c r="E12" s="157"/>
      <c r="F12" s="157"/>
      <c r="G12" s="157"/>
      <c r="H12" s="157"/>
      <c r="I12" s="40">
        <f t="shared" ref="I12:I19" si="1">SUM(D12:H12)</f>
        <v>0</v>
      </c>
      <c r="J12" s="41">
        <v>0.5</v>
      </c>
      <c r="K12" s="42">
        <f t="shared" ref="K12:K19" si="2">+J12*I12</f>
        <v>0</v>
      </c>
      <c r="L12" s="43"/>
      <c r="M12" s="44"/>
      <c r="N12" s="46"/>
      <c r="Q12" s="150" t="s">
        <v>339</v>
      </c>
      <c r="R12" s="151" t="s">
        <v>347</v>
      </c>
      <c r="S12" s="152">
        <v>0.22222222222222221</v>
      </c>
      <c r="T12" s="153"/>
      <c r="U12" s="154"/>
      <c r="V12" s="155"/>
      <c r="W12" s="153"/>
      <c r="X12" s="154"/>
      <c r="Y12" s="155"/>
      <c r="Z12" s="10">
        <v>2000</v>
      </c>
      <c r="AF12" s="13" t="s">
        <v>326</v>
      </c>
      <c r="AH12" s="13" t="s">
        <v>102</v>
      </c>
    </row>
    <row r="13" spans="1:35" ht="28.8" x14ac:dyDescent="0.35">
      <c r="A13" s="31"/>
      <c r="B13" s="32"/>
      <c r="C13" s="33" t="s">
        <v>375</v>
      </c>
      <c r="D13" s="156"/>
      <c r="E13" s="157"/>
      <c r="F13" s="157"/>
      <c r="G13" s="157"/>
      <c r="H13" s="157"/>
      <c r="I13" s="40">
        <f t="shared" si="1"/>
        <v>0</v>
      </c>
      <c r="J13" s="41">
        <v>1</v>
      </c>
      <c r="K13" s="42">
        <f t="shared" si="2"/>
        <v>0</v>
      </c>
      <c r="L13" s="43"/>
      <c r="M13" s="44"/>
      <c r="N13" s="46"/>
      <c r="Q13" s="150" t="s">
        <v>350</v>
      </c>
      <c r="R13" s="151" t="s">
        <v>349</v>
      </c>
      <c r="S13" s="152">
        <v>0.15555555555555556</v>
      </c>
      <c r="T13" s="153"/>
      <c r="U13" s="154"/>
      <c r="V13" s="155"/>
      <c r="W13" s="153"/>
      <c r="X13" s="154"/>
      <c r="Y13" s="155"/>
      <c r="Z13" s="10">
        <v>8400</v>
      </c>
      <c r="AF13" s="17" t="s">
        <v>325</v>
      </c>
      <c r="AH13" s="13" t="s">
        <v>103</v>
      </c>
    </row>
    <row r="14" spans="1:35" ht="18" x14ac:dyDescent="0.35">
      <c r="A14" s="31"/>
      <c r="B14" s="32"/>
      <c r="C14" s="33" t="s">
        <v>376</v>
      </c>
      <c r="D14" s="156"/>
      <c r="E14" s="157"/>
      <c r="F14" s="157"/>
      <c r="G14" s="157"/>
      <c r="H14" s="157"/>
      <c r="I14" s="40">
        <f t="shared" si="1"/>
        <v>0</v>
      </c>
      <c r="J14" s="41">
        <v>2</v>
      </c>
      <c r="K14" s="42">
        <f t="shared" si="2"/>
        <v>0</v>
      </c>
      <c r="L14" s="43"/>
      <c r="M14" s="44"/>
      <c r="N14" s="46"/>
      <c r="Q14" s="150" t="s">
        <v>351</v>
      </c>
      <c r="R14" s="151" t="s">
        <v>352</v>
      </c>
      <c r="S14" s="152">
        <v>7.0000000000000007E-2</v>
      </c>
      <c r="T14" s="153"/>
      <c r="U14" s="154"/>
      <c r="V14" s="155"/>
      <c r="W14" s="153"/>
      <c r="X14" s="154"/>
      <c r="Y14" s="155"/>
      <c r="Z14" s="10">
        <v>700</v>
      </c>
      <c r="AF14" s="17" t="s">
        <v>330</v>
      </c>
      <c r="AH14" s="13" t="s">
        <v>104</v>
      </c>
    </row>
    <row r="15" spans="1:35" ht="18" x14ac:dyDescent="0.35">
      <c r="A15" s="31"/>
      <c r="B15" s="32" t="s">
        <v>425</v>
      </c>
      <c r="C15" s="33" t="s">
        <v>369</v>
      </c>
      <c r="D15" s="156"/>
      <c r="E15" s="157"/>
      <c r="F15" s="157"/>
      <c r="G15" s="157"/>
      <c r="H15" s="157"/>
      <c r="I15" s="40">
        <f t="shared" si="1"/>
        <v>0</v>
      </c>
      <c r="J15" s="35">
        <v>0.5</v>
      </c>
      <c r="K15" s="42">
        <f t="shared" si="2"/>
        <v>0</v>
      </c>
      <c r="L15" s="43"/>
      <c r="M15" s="44"/>
      <c r="N15" s="46"/>
      <c r="Q15" s="150" t="s">
        <v>341</v>
      </c>
      <c r="R15" s="151" t="s">
        <v>345</v>
      </c>
      <c r="S15" s="152">
        <v>0.13333333333333333</v>
      </c>
      <c r="T15" s="153"/>
      <c r="U15" s="154"/>
      <c r="V15" s="155"/>
      <c r="W15" s="153"/>
      <c r="X15" s="154"/>
      <c r="Y15" s="155"/>
      <c r="Z15" s="10">
        <v>1200</v>
      </c>
      <c r="AF15" s="17" t="s">
        <v>331</v>
      </c>
      <c r="AH15" s="13" t="s">
        <v>105</v>
      </c>
    </row>
    <row r="16" spans="1:35" ht="28.8" x14ac:dyDescent="0.35">
      <c r="A16" s="31"/>
      <c r="B16" s="32"/>
      <c r="C16" s="33" t="s">
        <v>377</v>
      </c>
      <c r="D16" s="156"/>
      <c r="E16" s="157"/>
      <c r="F16" s="157"/>
      <c r="G16" s="157"/>
      <c r="H16" s="157"/>
      <c r="I16" s="40">
        <f t="shared" si="1"/>
        <v>0</v>
      </c>
      <c r="J16" s="41">
        <v>0.5</v>
      </c>
      <c r="K16" s="42">
        <f t="shared" si="2"/>
        <v>0</v>
      </c>
      <c r="L16" s="43"/>
      <c r="M16" s="44"/>
      <c r="N16" s="46"/>
      <c r="Q16" s="150" t="s">
        <v>348</v>
      </c>
      <c r="R16" s="151" t="s">
        <v>347</v>
      </c>
      <c r="S16" s="152">
        <v>0.77777777777777779</v>
      </c>
      <c r="T16" s="153"/>
      <c r="U16" s="154"/>
      <c r="V16" s="155"/>
      <c r="W16" s="153"/>
      <c r="X16" s="154"/>
      <c r="Y16" s="155"/>
      <c r="Z16" s="10">
        <v>7000</v>
      </c>
      <c r="AF16" s="17" t="s">
        <v>332</v>
      </c>
      <c r="AH16" s="13" t="s">
        <v>106</v>
      </c>
    </row>
    <row r="17" spans="1:34" ht="18" x14ac:dyDescent="0.35">
      <c r="A17" s="31"/>
      <c r="B17" s="32"/>
      <c r="C17" s="33" t="s">
        <v>370</v>
      </c>
      <c r="D17" s="156"/>
      <c r="E17" s="157"/>
      <c r="F17" s="157"/>
      <c r="G17" s="157"/>
      <c r="H17" s="157"/>
      <c r="I17" s="40">
        <f t="shared" si="1"/>
        <v>0</v>
      </c>
      <c r="J17" s="41">
        <v>0.5</v>
      </c>
      <c r="K17" s="42">
        <f t="shared" si="2"/>
        <v>0</v>
      </c>
      <c r="L17" s="43"/>
      <c r="M17" s="44"/>
      <c r="N17" s="46"/>
      <c r="Q17" s="150" t="s">
        <v>342</v>
      </c>
      <c r="R17" s="151" t="s">
        <v>346</v>
      </c>
      <c r="S17" s="152">
        <v>3.3333333333333335</v>
      </c>
      <c r="T17" s="153"/>
      <c r="U17" s="154"/>
      <c r="V17" s="155"/>
      <c r="W17" s="153"/>
      <c r="X17" s="154"/>
      <c r="Y17" s="155"/>
      <c r="Z17" s="10">
        <v>30000</v>
      </c>
      <c r="AF17" s="13" t="s">
        <v>324</v>
      </c>
      <c r="AH17" s="13" t="s">
        <v>107</v>
      </c>
    </row>
    <row r="18" spans="1:34" ht="18" x14ac:dyDescent="0.35">
      <c r="A18" s="31"/>
      <c r="B18" s="32"/>
      <c r="C18" s="33" t="s">
        <v>371</v>
      </c>
      <c r="D18" s="156"/>
      <c r="E18" s="157"/>
      <c r="F18" s="157"/>
      <c r="G18" s="157"/>
      <c r="H18" s="157"/>
      <c r="I18" s="40">
        <f t="shared" si="1"/>
        <v>0</v>
      </c>
      <c r="J18" s="41">
        <v>1</v>
      </c>
      <c r="K18" s="42">
        <f t="shared" si="2"/>
        <v>0</v>
      </c>
      <c r="L18" s="43"/>
      <c r="M18" s="44"/>
      <c r="N18" s="46"/>
      <c r="Q18" s="150" t="s">
        <v>340</v>
      </c>
      <c r="R18" s="151" t="s">
        <v>346</v>
      </c>
      <c r="S18" s="152">
        <v>1.6666666666666667</v>
      </c>
      <c r="T18" s="153"/>
      <c r="U18" s="154"/>
      <c r="V18" s="155"/>
      <c r="W18" s="153"/>
      <c r="X18" s="154"/>
      <c r="Y18" s="155"/>
      <c r="Z18" s="10">
        <v>15000</v>
      </c>
      <c r="AF18" s="17" t="s">
        <v>322</v>
      </c>
      <c r="AH18" s="13" t="s">
        <v>108</v>
      </c>
    </row>
    <row r="19" spans="1:34" ht="18" x14ac:dyDescent="0.35">
      <c r="A19" s="31"/>
      <c r="B19" s="32"/>
      <c r="C19" s="33" t="s">
        <v>372</v>
      </c>
      <c r="D19" s="156"/>
      <c r="E19" s="157"/>
      <c r="F19" s="157"/>
      <c r="G19" s="157"/>
      <c r="H19" s="157"/>
      <c r="I19" s="40">
        <f t="shared" si="1"/>
        <v>0</v>
      </c>
      <c r="J19" s="41">
        <v>2</v>
      </c>
      <c r="K19" s="42">
        <f t="shared" si="2"/>
        <v>0</v>
      </c>
      <c r="L19" s="43"/>
      <c r="M19" s="44"/>
      <c r="N19" s="46"/>
      <c r="Q19" s="150" t="s">
        <v>353</v>
      </c>
      <c r="R19" s="151" t="s">
        <v>344</v>
      </c>
      <c r="S19" s="152">
        <v>1.1100000000000001</v>
      </c>
      <c r="T19" s="153"/>
      <c r="U19" s="154"/>
      <c r="V19" s="155"/>
      <c r="W19" s="153"/>
      <c r="X19" s="154"/>
      <c r="Y19" s="155"/>
      <c r="Z19" s="10">
        <v>10000</v>
      </c>
      <c r="AF19" s="17" t="s">
        <v>320</v>
      </c>
      <c r="AH19" s="13" t="s">
        <v>109</v>
      </c>
    </row>
    <row r="20" spans="1:34" ht="18" x14ac:dyDescent="0.35">
      <c r="A20" s="31"/>
      <c r="B20" s="32" t="s">
        <v>366</v>
      </c>
      <c r="C20" s="33" t="s">
        <v>367</v>
      </c>
      <c r="D20" s="156"/>
      <c r="E20" s="157"/>
      <c r="F20" s="157"/>
      <c r="G20" s="157"/>
      <c r="H20" s="157"/>
      <c r="I20" s="40">
        <f>SUM(D20:H20)</f>
        <v>0</v>
      </c>
      <c r="J20" s="41">
        <v>3</v>
      </c>
      <c r="K20" s="42">
        <f>+J20*I20</f>
        <v>0</v>
      </c>
      <c r="L20" s="43"/>
      <c r="M20" s="44"/>
      <c r="N20" s="46"/>
      <c r="Q20" s="150" t="s">
        <v>354</v>
      </c>
      <c r="R20" s="151" t="s">
        <v>344</v>
      </c>
      <c r="S20" s="152">
        <v>0.55000000000000004</v>
      </c>
      <c r="T20" s="153"/>
      <c r="U20" s="154"/>
      <c r="V20" s="155"/>
      <c r="W20" s="153"/>
      <c r="X20" s="154"/>
      <c r="Y20" s="155"/>
      <c r="Z20" s="10">
        <v>5000</v>
      </c>
      <c r="AF20" s="17" t="s">
        <v>317</v>
      </c>
      <c r="AH20" s="13" t="s">
        <v>110</v>
      </c>
    </row>
    <row r="21" spans="1:34" ht="18.600000000000001" thickBot="1" x14ac:dyDescent="0.4">
      <c r="A21" s="47"/>
      <c r="B21" s="15"/>
      <c r="C21" s="48" t="s">
        <v>368</v>
      </c>
      <c r="D21" s="161"/>
      <c r="E21" s="162"/>
      <c r="F21" s="162"/>
      <c r="G21" s="162"/>
      <c r="H21" s="162"/>
      <c r="I21" s="49">
        <f>SUM(D21:H21)</f>
        <v>0</v>
      </c>
      <c r="J21" s="50">
        <v>6</v>
      </c>
      <c r="K21" s="51">
        <f>+J21*I21</f>
        <v>0</v>
      </c>
      <c r="L21" s="52"/>
      <c r="M21" s="53"/>
      <c r="N21" s="54"/>
      <c r="Q21" s="150" t="s">
        <v>355</v>
      </c>
      <c r="R21" s="151" t="s">
        <v>356</v>
      </c>
      <c r="S21" s="152">
        <v>0.08</v>
      </c>
      <c r="T21" s="153"/>
      <c r="U21" s="154"/>
      <c r="V21" s="155"/>
      <c r="W21" s="153"/>
      <c r="X21" s="154"/>
      <c r="Y21" s="155"/>
      <c r="Z21" s="10">
        <v>800</v>
      </c>
      <c r="AF21" s="13" t="s">
        <v>333</v>
      </c>
      <c r="AH21" s="13" t="s">
        <v>111</v>
      </c>
    </row>
    <row r="22" spans="1:34" ht="18.600000000000001" thickBot="1" x14ac:dyDescent="0.4">
      <c r="A22" s="31" t="s">
        <v>64</v>
      </c>
      <c r="B22" s="32" t="s">
        <v>69</v>
      </c>
      <c r="C22" s="33"/>
      <c r="D22" s="55"/>
      <c r="E22" s="56"/>
      <c r="F22" s="56"/>
      <c r="G22" s="56"/>
      <c r="H22" s="56"/>
      <c r="I22" s="163"/>
      <c r="J22" s="35">
        <v>1</v>
      </c>
      <c r="K22" s="36">
        <f t="shared" ref="K22:K33" si="3">+J22*I22</f>
        <v>0</v>
      </c>
      <c r="L22" s="57">
        <f>SUM(K22:K27)</f>
        <v>0</v>
      </c>
      <c r="M22" s="35">
        <v>0.8</v>
      </c>
      <c r="N22" s="39">
        <f>+L22*M22</f>
        <v>0</v>
      </c>
      <c r="O22" s="149"/>
      <c r="Q22" s="164" t="s">
        <v>357</v>
      </c>
      <c r="R22" s="165" t="s">
        <v>344</v>
      </c>
      <c r="S22" s="166">
        <v>0.18</v>
      </c>
      <c r="T22" s="167"/>
      <c r="U22" s="168"/>
      <c r="V22" s="169"/>
      <c r="W22" s="167"/>
      <c r="X22" s="168"/>
      <c r="Y22" s="169"/>
      <c r="Z22" s="10">
        <v>1700</v>
      </c>
      <c r="AF22" s="17" t="s">
        <v>327</v>
      </c>
      <c r="AH22" s="13" t="s">
        <v>112</v>
      </c>
    </row>
    <row r="23" spans="1:34" ht="18" x14ac:dyDescent="0.35">
      <c r="A23" s="31" t="s">
        <v>13</v>
      </c>
      <c r="B23" s="32" t="s">
        <v>71</v>
      </c>
      <c r="C23" s="33"/>
      <c r="D23" s="58"/>
      <c r="E23" s="59"/>
      <c r="F23" s="59"/>
      <c r="G23" s="59"/>
      <c r="H23" s="59"/>
      <c r="I23" s="170"/>
      <c r="J23" s="41">
        <v>5</v>
      </c>
      <c r="K23" s="42">
        <f t="shared" si="3"/>
        <v>0</v>
      </c>
      <c r="L23" s="43"/>
      <c r="M23" s="60"/>
      <c r="N23" s="45"/>
      <c r="Q23" s="171"/>
      <c r="R23" s="171"/>
      <c r="S23" s="172"/>
      <c r="T23" s="172"/>
      <c r="U23" s="172"/>
      <c r="V23" s="173"/>
      <c r="W23" s="173"/>
      <c r="X23" s="173"/>
      <c r="Y23" s="173"/>
      <c r="AF23" s="64" t="s">
        <v>329</v>
      </c>
      <c r="AH23" s="13" t="s">
        <v>113</v>
      </c>
    </row>
    <row r="24" spans="1:34" ht="18" x14ac:dyDescent="0.35">
      <c r="A24" s="31" t="s">
        <v>5</v>
      </c>
      <c r="B24" s="32" t="s">
        <v>360</v>
      </c>
      <c r="C24" s="33"/>
      <c r="D24" s="58"/>
      <c r="E24" s="59"/>
      <c r="F24" s="59"/>
      <c r="G24" s="59"/>
      <c r="H24" s="59"/>
      <c r="I24" s="170"/>
      <c r="J24" s="41">
        <v>1</v>
      </c>
      <c r="K24" s="42">
        <f t="shared" si="3"/>
        <v>0</v>
      </c>
      <c r="L24" s="43"/>
      <c r="M24" s="60"/>
      <c r="N24" s="45"/>
      <c r="Q24" s="171" t="s">
        <v>411</v>
      </c>
      <c r="S24" s="174">
        <f>MAX(SUM(T9:T10),SUM(U9:U10),SUM(V9:V10))/28</f>
        <v>0</v>
      </c>
      <c r="T24" s="172"/>
      <c r="U24" s="172"/>
      <c r="V24" s="173"/>
      <c r="W24" s="173"/>
      <c r="X24" s="173"/>
      <c r="Y24" s="173"/>
      <c r="AF24" s="17"/>
      <c r="AH24" s="13" t="s">
        <v>114</v>
      </c>
    </row>
    <row r="25" spans="1:34" ht="18" x14ac:dyDescent="0.35">
      <c r="A25" s="31"/>
      <c r="B25" s="32" t="s">
        <v>361</v>
      </c>
      <c r="C25" s="33"/>
      <c r="D25" s="58"/>
      <c r="E25" s="59"/>
      <c r="F25" s="59"/>
      <c r="G25" s="59"/>
      <c r="H25" s="59"/>
      <c r="I25" s="170"/>
      <c r="J25" s="41">
        <v>5</v>
      </c>
      <c r="K25" s="42">
        <f t="shared" si="3"/>
        <v>0</v>
      </c>
      <c r="L25" s="43"/>
      <c r="M25" s="60"/>
      <c r="N25" s="45"/>
      <c r="Q25" s="171"/>
      <c r="R25" s="171"/>
      <c r="S25" s="172"/>
      <c r="T25" s="172"/>
      <c r="U25" s="172"/>
      <c r="V25" s="173"/>
      <c r="W25" s="173"/>
      <c r="X25" s="173"/>
      <c r="Y25" s="173"/>
      <c r="AF25" s="17"/>
      <c r="AH25" s="13" t="s">
        <v>115</v>
      </c>
    </row>
    <row r="26" spans="1:34" ht="18" x14ac:dyDescent="0.35">
      <c r="A26" s="31"/>
      <c r="B26" s="32" t="s">
        <v>83</v>
      </c>
      <c r="C26" s="33"/>
      <c r="D26" s="58"/>
      <c r="E26" s="59"/>
      <c r="F26" s="59"/>
      <c r="G26" s="59"/>
      <c r="H26" s="59"/>
      <c r="I26" s="170"/>
      <c r="J26" s="41">
        <v>2</v>
      </c>
      <c r="K26" s="42">
        <f t="shared" si="3"/>
        <v>0</v>
      </c>
      <c r="L26" s="43"/>
      <c r="M26" s="60"/>
      <c r="N26" s="45"/>
      <c r="Q26" s="171"/>
      <c r="R26" s="171"/>
      <c r="S26" s="175"/>
      <c r="T26" s="172"/>
      <c r="U26" s="172"/>
      <c r="V26" s="173"/>
      <c r="W26" s="173"/>
      <c r="X26" s="173"/>
      <c r="Y26" s="173"/>
      <c r="AF26" s="17"/>
      <c r="AH26" s="13" t="s">
        <v>116</v>
      </c>
    </row>
    <row r="27" spans="1:34" ht="18.600000000000001" thickBot="1" x14ac:dyDescent="0.4">
      <c r="A27" s="47"/>
      <c r="B27" s="15" t="s">
        <v>72</v>
      </c>
      <c r="C27" s="48"/>
      <c r="D27" s="61"/>
      <c r="E27" s="62"/>
      <c r="F27" s="62"/>
      <c r="G27" s="62"/>
      <c r="H27" s="62"/>
      <c r="I27" s="176"/>
      <c r="J27" s="50">
        <v>5</v>
      </c>
      <c r="K27" s="51">
        <f t="shared" si="3"/>
        <v>0</v>
      </c>
      <c r="L27" s="52"/>
      <c r="M27" s="53"/>
      <c r="N27" s="54"/>
      <c r="Q27" s="171"/>
      <c r="R27" s="171"/>
      <c r="S27" s="172"/>
      <c r="T27" s="172"/>
      <c r="U27" s="172"/>
      <c r="V27" s="173"/>
      <c r="W27" s="173"/>
      <c r="X27" s="173"/>
      <c r="Y27" s="173"/>
      <c r="AF27" s="17"/>
      <c r="AH27" s="13" t="s">
        <v>117</v>
      </c>
    </row>
    <row r="28" spans="1:34" ht="18.600000000000001" thickBot="1" x14ac:dyDescent="0.4">
      <c r="A28" s="31" t="s">
        <v>68</v>
      </c>
      <c r="B28" s="32" t="s">
        <v>73</v>
      </c>
      <c r="C28" s="33" t="s">
        <v>6</v>
      </c>
      <c r="D28" s="55"/>
      <c r="E28" s="56"/>
      <c r="F28" s="56"/>
      <c r="G28" s="56"/>
      <c r="H28" s="56"/>
      <c r="I28" s="163"/>
      <c r="J28" s="35">
        <v>1</v>
      </c>
      <c r="K28" s="36">
        <f t="shared" si="3"/>
        <v>0</v>
      </c>
      <c r="L28" s="37">
        <f>SUM(K28:K34)</f>
        <v>0</v>
      </c>
      <c r="M28" s="38">
        <v>1</v>
      </c>
      <c r="N28" s="39">
        <f>+L28*M28</f>
        <v>0</v>
      </c>
      <c r="O28" s="149"/>
      <c r="Q28" s="171"/>
      <c r="R28" s="171"/>
      <c r="S28" s="172"/>
      <c r="T28" s="172"/>
      <c r="U28" s="172"/>
      <c r="V28" s="173"/>
      <c r="W28" s="173"/>
      <c r="X28" s="173"/>
      <c r="Y28" s="173"/>
      <c r="AH28" s="13" t="s">
        <v>118</v>
      </c>
    </row>
    <row r="29" spans="1:34" ht="18" x14ac:dyDescent="0.35">
      <c r="A29" s="31" t="s">
        <v>2</v>
      </c>
      <c r="B29" s="32"/>
      <c r="C29" s="33" t="s">
        <v>74</v>
      </c>
      <c r="D29" s="58"/>
      <c r="E29" s="59"/>
      <c r="F29" s="59"/>
      <c r="G29" s="59"/>
      <c r="H29" s="59"/>
      <c r="I29" s="170"/>
      <c r="J29" s="41">
        <v>1</v>
      </c>
      <c r="K29" s="42">
        <f t="shared" si="3"/>
        <v>0</v>
      </c>
      <c r="L29" s="43"/>
      <c r="M29" s="44"/>
      <c r="N29" s="45"/>
      <c r="Q29" s="171"/>
      <c r="R29" s="171"/>
      <c r="S29" s="172"/>
      <c r="T29" s="172"/>
      <c r="U29" s="172"/>
      <c r="V29" s="173"/>
      <c r="W29" s="173"/>
      <c r="X29" s="173"/>
      <c r="Y29" s="173"/>
      <c r="AH29" s="13" t="s">
        <v>119</v>
      </c>
    </row>
    <row r="30" spans="1:34" x14ac:dyDescent="0.3">
      <c r="A30" s="31"/>
      <c r="B30" s="32" t="s">
        <v>76</v>
      </c>
      <c r="C30" s="33" t="s">
        <v>6</v>
      </c>
      <c r="D30" s="58"/>
      <c r="E30" s="59"/>
      <c r="F30" s="59"/>
      <c r="G30" s="59"/>
      <c r="H30" s="59"/>
      <c r="I30" s="170"/>
      <c r="J30" s="41">
        <v>1</v>
      </c>
      <c r="K30" s="42">
        <f t="shared" si="3"/>
        <v>0</v>
      </c>
      <c r="L30" s="43"/>
      <c r="M30" s="44"/>
      <c r="N30" s="63"/>
      <c r="Q30" s="171"/>
      <c r="R30" s="171"/>
      <c r="S30" s="172"/>
      <c r="T30" s="172"/>
      <c r="U30" s="172"/>
      <c r="V30" s="173"/>
      <c r="W30" s="173"/>
      <c r="X30" s="173"/>
      <c r="Y30" s="173"/>
      <c r="AH30" s="13" t="s">
        <v>120</v>
      </c>
    </row>
    <row r="31" spans="1:34" x14ac:dyDescent="0.3">
      <c r="A31" s="31"/>
      <c r="B31" s="32"/>
      <c r="C31" s="33" t="s">
        <v>75</v>
      </c>
      <c r="D31" s="58"/>
      <c r="E31" s="59"/>
      <c r="F31" s="59"/>
      <c r="G31" s="59"/>
      <c r="H31" s="59"/>
      <c r="I31" s="170"/>
      <c r="J31" s="41">
        <v>1</v>
      </c>
      <c r="K31" s="42">
        <f t="shared" si="3"/>
        <v>0</v>
      </c>
      <c r="L31" s="43"/>
      <c r="M31" s="44"/>
      <c r="N31" s="63"/>
      <c r="Q31" s="171"/>
      <c r="R31" s="171"/>
      <c r="S31" s="172"/>
      <c r="T31" s="172"/>
      <c r="U31" s="172"/>
      <c r="V31" s="173"/>
      <c r="W31" s="173"/>
      <c r="X31" s="173"/>
      <c r="Y31" s="173"/>
      <c r="AH31" s="13" t="s">
        <v>121</v>
      </c>
    </row>
    <row r="32" spans="1:34" ht="26.25" customHeight="1" x14ac:dyDescent="0.3">
      <c r="A32" s="31"/>
      <c r="B32" s="32" t="s">
        <v>77</v>
      </c>
      <c r="C32" s="33" t="s">
        <v>6</v>
      </c>
      <c r="D32" s="58"/>
      <c r="E32" s="59"/>
      <c r="F32" s="59"/>
      <c r="G32" s="59"/>
      <c r="H32" s="59"/>
      <c r="I32" s="170"/>
      <c r="J32" s="41">
        <v>1</v>
      </c>
      <c r="K32" s="42">
        <f t="shared" si="3"/>
        <v>0</v>
      </c>
      <c r="L32" s="43"/>
      <c r="M32" s="44"/>
      <c r="N32" s="63"/>
      <c r="Q32" s="171"/>
      <c r="R32" s="171"/>
      <c r="S32" s="172"/>
      <c r="T32" s="172"/>
      <c r="U32" s="172"/>
      <c r="V32" s="173"/>
      <c r="W32" s="173"/>
      <c r="X32" s="173"/>
      <c r="Y32" s="173"/>
      <c r="AH32" s="13" t="s">
        <v>122</v>
      </c>
    </row>
    <row r="33" spans="1:34" x14ac:dyDescent="0.3">
      <c r="A33" s="31"/>
      <c r="B33" s="32"/>
      <c r="C33" s="33" t="s">
        <v>75</v>
      </c>
      <c r="D33" s="58"/>
      <c r="E33" s="59"/>
      <c r="F33" s="59"/>
      <c r="G33" s="59"/>
      <c r="H33" s="59"/>
      <c r="I33" s="170"/>
      <c r="J33" s="41">
        <v>2</v>
      </c>
      <c r="K33" s="42">
        <f t="shared" si="3"/>
        <v>0</v>
      </c>
      <c r="L33" s="43"/>
      <c r="M33" s="44"/>
      <c r="N33" s="63"/>
      <c r="Q33" s="32"/>
      <c r="R33" s="32"/>
      <c r="S33" s="32"/>
      <c r="T33" s="32"/>
      <c r="U33" s="32"/>
      <c r="V33" s="32"/>
      <c r="W33" s="32"/>
      <c r="X33" s="32"/>
      <c r="Y33" s="32"/>
      <c r="AH33" s="13" t="s">
        <v>123</v>
      </c>
    </row>
    <row r="34" spans="1:34" ht="15" thickBot="1" x14ac:dyDescent="0.35">
      <c r="A34" s="47"/>
      <c r="B34" s="15" t="s">
        <v>78</v>
      </c>
      <c r="C34" s="48" t="s">
        <v>7</v>
      </c>
      <c r="D34" s="61"/>
      <c r="E34" s="62"/>
      <c r="F34" s="62"/>
      <c r="G34" s="62"/>
      <c r="H34" s="62"/>
      <c r="I34" s="176"/>
      <c r="J34" s="50">
        <v>0.5</v>
      </c>
      <c r="K34" s="51">
        <f>+J34*I34</f>
        <v>0</v>
      </c>
      <c r="L34" s="52"/>
      <c r="M34" s="53"/>
      <c r="N34" s="65"/>
      <c r="P34" s="32"/>
      <c r="Q34" s="32"/>
      <c r="R34" s="32"/>
      <c r="S34" s="32"/>
      <c r="T34" s="32"/>
      <c r="U34" s="32"/>
      <c r="V34" s="32"/>
      <c r="W34" s="32"/>
      <c r="X34" s="32"/>
      <c r="Y34" s="32"/>
      <c r="Z34" s="32"/>
      <c r="AH34" s="13" t="s">
        <v>124</v>
      </c>
    </row>
    <row r="35" spans="1:34" x14ac:dyDescent="0.3">
      <c r="O35" s="32"/>
      <c r="AH35" s="13" t="s">
        <v>125</v>
      </c>
    </row>
    <row r="36" spans="1:34" ht="15" thickBot="1" x14ac:dyDescent="0.35">
      <c r="O36" s="32"/>
      <c r="AH36" s="13" t="s">
        <v>126</v>
      </c>
    </row>
    <row r="37" spans="1:34" ht="34.200000000000003" thickBot="1" x14ac:dyDescent="0.35">
      <c r="A37" s="113" t="s">
        <v>30</v>
      </c>
      <c r="B37" s="114"/>
      <c r="C37" s="114"/>
      <c r="D37" s="114"/>
      <c r="E37" s="114"/>
      <c r="F37" s="114"/>
      <c r="G37" s="114"/>
      <c r="H37" s="114"/>
      <c r="I37" s="114"/>
      <c r="J37" s="114"/>
      <c r="K37" s="114"/>
      <c r="L37" s="114"/>
      <c r="M37" s="114"/>
      <c r="N37" s="115"/>
      <c r="AH37" s="13" t="s">
        <v>127</v>
      </c>
    </row>
    <row r="38" spans="1:34" x14ac:dyDescent="0.3">
      <c r="A38" s="71" t="s">
        <v>85</v>
      </c>
      <c r="B38" s="69"/>
      <c r="C38" s="69"/>
      <c r="D38" s="69"/>
      <c r="E38" s="69"/>
      <c r="F38" s="69"/>
      <c r="G38" s="69"/>
      <c r="H38" s="69"/>
      <c r="I38" s="69"/>
      <c r="J38" s="69"/>
      <c r="K38" s="69"/>
      <c r="L38" s="69"/>
      <c r="M38" s="69"/>
      <c r="N38" s="70"/>
      <c r="P38" s="66"/>
      <c r="Q38" s="66"/>
      <c r="R38" s="66"/>
      <c r="Z38" s="66"/>
      <c r="AH38" s="13" t="s">
        <v>128</v>
      </c>
    </row>
    <row r="39" spans="1:34" x14ac:dyDescent="0.3">
      <c r="A39" s="102">
        <v>1</v>
      </c>
      <c r="B39" s="177"/>
      <c r="C39" s="178"/>
      <c r="D39" s="178"/>
      <c r="E39" s="178"/>
      <c r="F39" s="178"/>
      <c r="G39" s="178"/>
      <c r="H39" s="178"/>
      <c r="I39" s="178"/>
      <c r="J39" s="178"/>
      <c r="K39" s="178"/>
      <c r="L39" s="178"/>
      <c r="M39" s="178"/>
      <c r="N39" s="179"/>
      <c r="O39" s="66"/>
      <c r="P39" s="66"/>
      <c r="Q39" s="66"/>
      <c r="R39" s="66"/>
      <c r="Z39" s="66"/>
      <c r="AH39" s="13" t="s">
        <v>129</v>
      </c>
    </row>
    <row r="40" spans="1:34" x14ac:dyDescent="0.3">
      <c r="A40" s="102">
        <v>2</v>
      </c>
      <c r="B40" s="177"/>
      <c r="C40" s="178"/>
      <c r="D40" s="178"/>
      <c r="E40" s="178"/>
      <c r="F40" s="178"/>
      <c r="G40" s="178"/>
      <c r="H40" s="178"/>
      <c r="I40" s="178"/>
      <c r="J40" s="178"/>
      <c r="K40" s="178"/>
      <c r="L40" s="178"/>
      <c r="M40" s="178"/>
      <c r="N40" s="179"/>
      <c r="O40" s="66"/>
      <c r="P40" s="66"/>
      <c r="Q40" s="66"/>
      <c r="R40" s="66"/>
      <c r="Z40" s="66"/>
      <c r="AH40" s="13" t="s">
        <v>130</v>
      </c>
    </row>
    <row r="41" spans="1:34" x14ac:dyDescent="0.3">
      <c r="A41" s="102">
        <v>3</v>
      </c>
      <c r="B41" s="177"/>
      <c r="C41" s="178"/>
      <c r="D41" s="178"/>
      <c r="E41" s="178"/>
      <c r="F41" s="178"/>
      <c r="G41" s="178"/>
      <c r="H41" s="178"/>
      <c r="I41" s="178"/>
      <c r="J41" s="178"/>
      <c r="K41" s="178"/>
      <c r="L41" s="178"/>
      <c r="M41" s="178"/>
      <c r="N41" s="179"/>
      <c r="O41" s="66"/>
      <c r="P41" s="67"/>
      <c r="Q41" s="66"/>
      <c r="R41" s="66"/>
      <c r="Z41" s="67"/>
      <c r="AH41" s="13" t="s">
        <v>131</v>
      </c>
    </row>
    <row r="42" spans="1:34" x14ac:dyDescent="0.3">
      <c r="A42" s="102">
        <v>4</v>
      </c>
      <c r="B42" s="177"/>
      <c r="C42" s="178"/>
      <c r="D42" s="178"/>
      <c r="E42" s="178"/>
      <c r="F42" s="178"/>
      <c r="G42" s="178"/>
      <c r="H42" s="178"/>
      <c r="I42" s="178"/>
      <c r="J42" s="178"/>
      <c r="K42" s="178"/>
      <c r="L42" s="178"/>
      <c r="M42" s="178"/>
      <c r="N42" s="179"/>
      <c r="O42" s="66"/>
      <c r="AH42" s="13" t="s">
        <v>132</v>
      </c>
    </row>
    <row r="43" spans="1:34" x14ac:dyDescent="0.3">
      <c r="A43" s="102">
        <v>5</v>
      </c>
      <c r="B43" s="177"/>
      <c r="C43" s="178"/>
      <c r="D43" s="178"/>
      <c r="E43" s="178"/>
      <c r="F43" s="178"/>
      <c r="G43" s="178"/>
      <c r="H43" s="178"/>
      <c r="I43" s="178"/>
      <c r="J43" s="178"/>
      <c r="K43" s="178"/>
      <c r="L43" s="178"/>
      <c r="M43" s="178"/>
      <c r="N43" s="179"/>
      <c r="O43" s="66"/>
      <c r="AH43" s="13" t="s">
        <v>133</v>
      </c>
    </row>
    <row r="44" spans="1:34" x14ac:dyDescent="0.3">
      <c r="A44" s="102">
        <v>6</v>
      </c>
      <c r="B44" s="177"/>
      <c r="C44" s="178"/>
      <c r="D44" s="178"/>
      <c r="E44" s="178"/>
      <c r="F44" s="178"/>
      <c r="G44" s="178"/>
      <c r="H44" s="178"/>
      <c r="I44" s="178"/>
      <c r="J44" s="178"/>
      <c r="K44" s="178"/>
      <c r="L44" s="178"/>
      <c r="M44" s="178"/>
      <c r="N44" s="179"/>
      <c r="O44" s="66"/>
      <c r="AH44" s="13" t="s">
        <v>134</v>
      </c>
    </row>
    <row r="45" spans="1:34" x14ac:dyDescent="0.3">
      <c r="A45" s="102">
        <v>7</v>
      </c>
      <c r="B45" s="177"/>
      <c r="C45" s="178"/>
      <c r="D45" s="178"/>
      <c r="E45" s="178"/>
      <c r="F45" s="178"/>
      <c r="G45" s="178"/>
      <c r="H45" s="178"/>
      <c r="I45" s="178"/>
      <c r="J45" s="178"/>
      <c r="K45" s="178"/>
      <c r="L45" s="178"/>
      <c r="M45" s="178"/>
      <c r="N45" s="179"/>
      <c r="O45" s="66"/>
      <c r="AH45" s="13" t="s">
        <v>135</v>
      </c>
    </row>
    <row r="46" spans="1:34" x14ac:dyDescent="0.3">
      <c r="A46" s="102">
        <v>8</v>
      </c>
      <c r="B46" s="177"/>
      <c r="C46" s="178"/>
      <c r="D46" s="178"/>
      <c r="E46" s="178"/>
      <c r="F46" s="178"/>
      <c r="G46" s="178"/>
      <c r="H46" s="178"/>
      <c r="I46" s="178"/>
      <c r="J46" s="178"/>
      <c r="K46" s="178"/>
      <c r="L46" s="178"/>
      <c r="M46" s="178"/>
      <c r="N46" s="179"/>
      <c r="O46" s="67"/>
      <c r="AH46" s="13" t="s">
        <v>136</v>
      </c>
    </row>
    <row r="47" spans="1:34" x14ac:dyDescent="0.3">
      <c r="A47" s="102">
        <v>9</v>
      </c>
      <c r="B47" s="177"/>
      <c r="C47" s="178"/>
      <c r="D47" s="178"/>
      <c r="E47" s="178"/>
      <c r="F47" s="178"/>
      <c r="G47" s="178"/>
      <c r="H47" s="178"/>
      <c r="I47" s="178"/>
      <c r="J47" s="178"/>
      <c r="K47" s="178"/>
      <c r="L47" s="178"/>
      <c r="M47" s="178"/>
      <c r="N47" s="179"/>
      <c r="AH47" s="13" t="s">
        <v>137</v>
      </c>
    </row>
    <row r="48" spans="1:34" x14ac:dyDescent="0.3">
      <c r="A48" s="102">
        <v>10</v>
      </c>
      <c r="B48" s="177"/>
      <c r="C48" s="178"/>
      <c r="D48" s="178"/>
      <c r="E48" s="178"/>
      <c r="F48" s="178"/>
      <c r="G48" s="178"/>
      <c r="H48" s="178"/>
      <c r="I48" s="178"/>
      <c r="J48" s="178"/>
      <c r="K48" s="178"/>
      <c r="L48" s="178"/>
      <c r="M48" s="178"/>
      <c r="N48" s="179"/>
      <c r="AH48" s="13" t="s">
        <v>138</v>
      </c>
    </row>
    <row r="49" spans="1:34" x14ac:dyDescent="0.3">
      <c r="A49" s="102">
        <v>11</v>
      </c>
      <c r="B49" s="177"/>
      <c r="C49" s="178"/>
      <c r="D49" s="178"/>
      <c r="E49" s="178"/>
      <c r="F49" s="178"/>
      <c r="G49" s="178"/>
      <c r="H49" s="178"/>
      <c r="I49" s="178"/>
      <c r="J49" s="178"/>
      <c r="K49" s="178"/>
      <c r="L49" s="178"/>
      <c r="M49" s="178"/>
      <c r="N49" s="179"/>
      <c r="AH49" s="13" t="s">
        <v>139</v>
      </c>
    </row>
    <row r="50" spans="1:34" x14ac:dyDescent="0.3">
      <c r="A50" s="102">
        <v>12</v>
      </c>
      <c r="B50" s="177"/>
      <c r="C50" s="178"/>
      <c r="D50" s="178"/>
      <c r="E50" s="178"/>
      <c r="F50" s="178"/>
      <c r="G50" s="178"/>
      <c r="H50" s="178"/>
      <c r="I50" s="178"/>
      <c r="J50" s="178"/>
      <c r="K50" s="178"/>
      <c r="L50" s="178"/>
      <c r="M50" s="178"/>
      <c r="N50" s="179"/>
      <c r="AH50" s="13" t="s">
        <v>140</v>
      </c>
    </row>
    <row r="51" spans="1:34" x14ac:dyDescent="0.3">
      <c r="A51" s="102">
        <v>13</v>
      </c>
      <c r="B51" s="177"/>
      <c r="C51" s="178"/>
      <c r="D51" s="178"/>
      <c r="E51" s="178"/>
      <c r="F51" s="178"/>
      <c r="G51" s="178"/>
      <c r="H51" s="178"/>
      <c r="I51" s="178"/>
      <c r="J51" s="178"/>
      <c r="K51" s="178"/>
      <c r="L51" s="178"/>
      <c r="M51" s="178"/>
      <c r="N51" s="179"/>
      <c r="AH51" s="13" t="s">
        <v>141</v>
      </c>
    </row>
    <row r="52" spans="1:34" x14ac:dyDescent="0.3">
      <c r="A52" s="102">
        <v>14</v>
      </c>
      <c r="B52" s="177"/>
      <c r="C52" s="178"/>
      <c r="D52" s="178"/>
      <c r="E52" s="178"/>
      <c r="F52" s="178"/>
      <c r="G52" s="178"/>
      <c r="H52" s="178"/>
      <c r="I52" s="178"/>
      <c r="J52" s="178"/>
      <c r="K52" s="178"/>
      <c r="L52" s="178"/>
      <c r="M52" s="178"/>
      <c r="N52" s="179"/>
      <c r="AH52" s="13" t="s">
        <v>142</v>
      </c>
    </row>
    <row r="53" spans="1:34" x14ac:dyDescent="0.3">
      <c r="A53" s="102">
        <v>15</v>
      </c>
      <c r="B53" s="177"/>
      <c r="C53" s="178"/>
      <c r="D53" s="178"/>
      <c r="E53" s="178"/>
      <c r="F53" s="178"/>
      <c r="G53" s="178"/>
      <c r="H53" s="178"/>
      <c r="I53" s="178"/>
      <c r="J53" s="178"/>
      <c r="K53" s="178"/>
      <c r="L53" s="178"/>
      <c r="M53" s="178"/>
      <c r="N53" s="179"/>
      <c r="AH53" s="13" t="s">
        <v>143</v>
      </c>
    </row>
    <row r="54" spans="1:34" x14ac:dyDescent="0.3">
      <c r="A54" s="102">
        <v>16</v>
      </c>
      <c r="B54" s="177"/>
      <c r="C54" s="178"/>
      <c r="D54" s="178"/>
      <c r="E54" s="178"/>
      <c r="F54" s="178"/>
      <c r="G54" s="178"/>
      <c r="H54" s="178"/>
      <c r="I54" s="178"/>
      <c r="J54" s="178"/>
      <c r="K54" s="178"/>
      <c r="L54" s="178"/>
      <c r="M54" s="178"/>
      <c r="N54" s="179"/>
      <c r="AH54" s="13" t="s">
        <v>144</v>
      </c>
    </row>
    <row r="55" spans="1:34" x14ac:dyDescent="0.3">
      <c r="A55" s="102">
        <v>17</v>
      </c>
      <c r="B55" s="177"/>
      <c r="C55" s="178"/>
      <c r="D55" s="178"/>
      <c r="E55" s="178"/>
      <c r="F55" s="178"/>
      <c r="G55" s="178"/>
      <c r="H55" s="178"/>
      <c r="I55" s="178"/>
      <c r="J55" s="178"/>
      <c r="K55" s="178"/>
      <c r="L55" s="178"/>
      <c r="M55" s="178"/>
      <c r="N55" s="179"/>
      <c r="AH55" s="13" t="s">
        <v>145</v>
      </c>
    </row>
    <row r="56" spans="1:34" x14ac:dyDescent="0.3">
      <c r="A56" s="102">
        <v>18</v>
      </c>
      <c r="B56" s="177"/>
      <c r="C56" s="178"/>
      <c r="D56" s="178"/>
      <c r="E56" s="178"/>
      <c r="F56" s="178"/>
      <c r="G56" s="178"/>
      <c r="H56" s="178"/>
      <c r="I56" s="178"/>
      <c r="J56" s="178"/>
      <c r="K56" s="178"/>
      <c r="L56" s="178"/>
      <c r="M56" s="178"/>
      <c r="N56" s="179"/>
      <c r="AH56" s="13" t="s">
        <v>146</v>
      </c>
    </row>
    <row r="57" spans="1:34" x14ac:dyDescent="0.3">
      <c r="A57" s="102">
        <v>19</v>
      </c>
      <c r="B57" s="177"/>
      <c r="C57" s="178"/>
      <c r="D57" s="178"/>
      <c r="E57" s="178"/>
      <c r="F57" s="178"/>
      <c r="G57" s="178"/>
      <c r="H57" s="178"/>
      <c r="I57" s="178"/>
      <c r="J57" s="178"/>
      <c r="K57" s="178"/>
      <c r="L57" s="178"/>
      <c r="M57" s="178"/>
      <c r="N57" s="179"/>
      <c r="AH57" s="13" t="s">
        <v>147</v>
      </c>
    </row>
    <row r="58" spans="1:34" x14ac:dyDescent="0.3">
      <c r="A58" s="102">
        <v>20</v>
      </c>
      <c r="B58" s="177"/>
      <c r="C58" s="178"/>
      <c r="D58" s="178"/>
      <c r="E58" s="178"/>
      <c r="F58" s="178"/>
      <c r="G58" s="178"/>
      <c r="H58" s="178"/>
      <c r="I58" s="178"/>
      <c r="J58" s="178"/>
      <c r="K58" s="178"/>
      <c r="L58" s="178"/>
      <c r="M58" s="178"/>
      <c r="N58" s="179"/>
      <c r="AH58" s="13" t="s">
        <v>148</v>
      </c>
    </row>
    <row r="59" spans="1:34" x14ac:dyDescent="0.3">
      <c r="A59" s="102">
        <v>21</v>
      </c>
      <c r="B59" s="177"/>
      <c r="C59" s="178"/>
      <c r="D59" s="178"/>
      <c r="E59" s="178"/>
      <c r="F59" s="178"/>
      <c r="G59" s="178"/>
      <c r="H59" s="178"/>
      <c r="I59" s="178"/>
      <c r="J59" s="178"/>
      <c r="K59" s="178"/>
      <c r="L59" s="178"/>
      <c r="M59" s="178"/>
      <c r="N59" s="179"/>
      <c r="AH59" s="13" t="s">
        <v>149</v>
      </c>
    </row>
    <row r="60" spans="1:34" x14ac:dyDescent="0.3">
      <c r="A60" s="102">
        <v>22</v>
      </c>
      <c r="B60" s="177"/>
      <c r="C60" s="178"/>
      <c r="D60" s="178"/>
      <c r="E60" s="178"/>
      <c r="F60" s="178"/>
      <c r="G60" s="178"/>
      <c r="H60" s="178"/>
      <c r="I60" s="178"/>
      <c r="J60" s="178"/>
      <c r="K60" s="178"/>
      <c r="L60" s="178"/>
      <c r="M60" s="178"/>
      <c r="N60" s="179"/>
      <c r="AH60" s="13" t="s">
        <v>150</v>
      </c>
    </row>
    <row r="61" spans="1:34" x14ac:dyDescent="0.3">
      <c r="A61" s="102">
        <v>23</v>
      </c>
      <c r="B61" s="177"/>
      <c r="C61" s="178"/>
      <c r="D61" s="178"/>
      <c r="E61" s="178"/>
      <c r="F61" s="178"/>
      <c r="G61" s="178"/>
      <c r="H61" s="178"/>
      <c r="I61" s="178"/>
      <c r="J61" s="178"/>
      <c r="K61" s="178"/>
      <c r="L61" s="178"/>
      <c r="M61" s="178"/>
      <c r="N61" s="179"/>
      <c r="AH61" s="13" t="s">
        <v>151</v>
      </c>
    </row>
    <row r="62" spans="1:34" x14ac:dyDescent="0.3">
      <c r="A62" s="102">
        <v>24</v>
      </c>
      <c r="B62" s="177"/>
      <c r="C62" s="178"/>
      <c r="D62" s="178"/>
      <c r="E62" s="178"/>
      <c r="F62" s="178"/>
      <c r="G62" s="178"/>
      <c r="H62" s="178"/>
      <c r="I62" s="178"/>
      <c r="J62" s="178"/>
      <c r="K62" s="178"/>
      <c r="L62" s="178"/>
      <c r="M62" s="178"/>
      <c r="N62" s="179"/>
      <c r="AH62" s="13" t="s">
        <v>152</v>
      </c>
    </row>
    <row r="63" spans="1:34" x14ac:dyDescent="0.3">
      <c r="A63" s="102">
        <v>25</v>
      </c>
      <c r="B63" s="177"/>
      <c r="C63" s="178"/>
      <c r="D63" s="178"/>
      <c r="E63" s="178"/>
      <c r="F63" s="178"/>
      <c r="G63" s="178"/>
      <c r="H63" s="178"/>
      <c r="I63" s="178"/>
      <c r="J63" s="178"/>
      <c r="K63" s="178"/>
      <c r="L63" s="178"/>
      <c r="M63" s="178"/>
      <c r="N63" s="179"/>
      <c r="AH63" s="13" t="s">
        <v>153</v>
      </c>
    </row>
    <row r="64" spans="1:34" x14ac:dyDescent="0.3">
      <c r="A64" s="102">
        <v>26</v>
      </c>
      <c r="B64" s="177"/>
      <c r="C64" s="178"/>
      <c r="D64" s="178"/>
      <c r="E64" s="178"/>
      <c r="F64" s="178"/>
      <c r="G64" s="178"/>
      <c r="H64" s="178"/>
      <c r="I64" s="178"/>
      <c r="J64" s="178"/>
      <c r="K64" s="178"/>
      <c r="L64" s="178"/>
      <c r="M64" s="178"/>
      <c r="N64" s="179"/>
      <c r="AH64" s="13" t="s">
        <v>154</v>
      </c>
    </row>
    <row r="65" spans="1:34" x14ac:dyDescent="0.3">
      <c r="A65" s="102">
        <v>27</v>
      </c>
      <c r="B65" s="177"/>
      <c r="C65" s="178"/>
      <c r="D65" s="178"/>
      <c r="E65" s="178"/>
      <c r="F65" s="178"/>
      <c r="G65" s="178"/>
      <c r="H65" s="178"/>
      <c r="I65" s="178"/>
      <c r="J65" s="178"/>
      <c r="K65" s="178"/>
      <c r="L65" s="178"/>
      <c r="M65" s="178"/>
      <c r="N65" s="179"/>
      <c r="AH65" s="13" t="s">
        <v>155</v>
      </c>
    </row>
    <row r="66" spans="1:34" x14ac:dyDescent="0.3">
      <c r="A66" s="102">
        <v>28</v>
      </c>
      <c r="B66" s="177"/>
      <c r="C66" s="178"/>
      <c r="D66" s="178"/>
      <c r="E66" s="178"/>
      <c r="F66" s="178"/>
      <c r="G66" s="178"/>
      <c r="H66" s="178"/>
      <c r="I66" s="178"/>
      <c r="J66" s="178"/>
      <c r="K66" s="178"/>
      <c r="L66" s="178"/>
      <c r="M66" s="178"/>
      <c r="N66" s="179"/>
      <c r="AH66" s="13" t="s">
        <v>156</v>
      </c>
    </row>
    <row r="67" spans="1:34" x14ac:dyDescent="0.3">
      <c r="A67" s="102">
        <v>29</v>
      </c>
      <c r="B67" s="177"/>
      <c r="C67" s="178"/>
      <c r="D67" s="178"/>
      <c r="E67" s="178"/>
      <c r="F67" s="178"/>
      <c r="G67" s="178"/>
      <c r="H67" s="178"/>
      <c r="I67" s="178"/>
      <c r="J67" s="178"/>
      <c r="K67" s="178"/>
      <c r="L67" s="178"/>
      <c r="M67" s="178"/>
      <c r="N67" s="179"/>
      <c r="AH67" s="13" t="s">
        <v>157</v>
      </c>
    </row>
    <row r="68" spans="1:34" ht="15" thickBot="1" x14ac:dyDescent="0.35">
      <c r="A68" s="103">
        <v>30</v>
      </c>
      <c r="B68" s="180"/>
      <c r="C68" s="181"/>
      <c r="D68" s="181"/>
      <c r="E68" s="181"/>
      <c r="F68" s="181"/>
      <c r="G68" s="181"/>
      <c r="H68" s="181"/>
      <c r="I68" s="181"/>
      <c r="J68" s="181"/>
      <c r="K68" s="181"/>
      <c r="L68" s="181"/>
      <c r="M68" s="181"/>
      <c r="N68" s="182"/>
      <c r="AH68" s="13" t="s">
        <v>158</v>
      </c>
    </row>
    <row r="69" spans="1:34" ht="58.2" customHeight="1" x14ac:dyDescent="0.3">
      <c r="AH69" s="13" t="s">
        <v>159</v>
      </c>
    </row>
    <row r="70" spans="1:34" x14ac:dyDescent="0.3">
      <c r="A70" s="10" t="s">
        <v>424</v>
      </c>
      <c r="AH70" s="13" t="s">
        <v>160</v>
      </c>
    </row>
    <row r="71" spans="1:34" hidden="1" x14ac:dyDescent="0.3">
      <c r="AH71" s="13" t="s">
        <v>161</v>
      </c>
    </row>
    <row r="72" spans="1:34" hidden="1" x14ac:dyDescent="0.3">
      <c r="AH72" s="13" t="s">
        <v>162</v>
      </c>
    </row>
    <row r="73" spans="1:34" hidden="1" x14ac:dyDescent="0.3">
      <c r="AH73" s="13" t="s">
        <v>163</v>
      </c>
    </row>
    <row r="74" spans="1:34" hidden="1" x14ac:dyDescent="0.3">
      <c r="AH74" s="13" t="s">
        <v>164</v>
      </c>
    </row>
    <row r="75" spans="1:34" hidden="1" x14ac:dyDescent="0.3">
      <c r="AH75" s="13" t="s">
        <v>165</v>
      </c>
    </row>
    <row r="76" spans="1:34" hidden="1" x14ac:dyDescent="0.3">
      <c r="AH76" s="13" t="s">
        <v>166</v>
      </c>
    </row>
    <row r="77" spans="1:34" hidden="1" x14ac:dyDescent="0.3">
      <c r="AH77" s="13" t="s">
        <v>167</v>
      </c>
    </row>
    <row r="78" spans="1:34" hidden="1" x14ac:dyDescent="0.3">
      <c r="AH78" s="13" t="s">
        <v>168</v>
      </c>
    </row>
    <row r="79" spans="1:34" hidden="1" x14ac:dyDescent="0.3">
      <c r="AH79" s="13" t="s">
        <v>169</v>
      </c>
    </row>
    <row r="80" spans="1:34" hidden="1" x14ac:dyDescent="0.3">
      <c r="AH80" s="13" t="s">
        <v>170</v>
      </c>
    </row>
    <row r="81" spans="34:34" hidden="1" x14ac:dyDescent="0.3">
      <c r="AH81" s="13" t="s">
        <v>171</v>
      </c>
    </row>
    <row r="82" spans="34:34" hidden="1" x14ac:dyDescent="0.3">
      <c r="AH82" s="13" t="s">
        <v>172</v>
      </c>
    </row>
    <row r="83" spans="34:34" hidden="1" x14ac:dyDescent="0.3">
      <c r="AH83" s="13" t="s">
        <v>173</v>
      </c>
    </row>
    <row r="84" spans="34:34" hidden="1" x14ac:dyDescent="0.3">
      <c r="AH84" s="13" t="s">
        <v>174</v>
      </c>
    </row>
    <row r="85" spans="34:34" hidden="1" x14ac:dyDescent="0.3">
      <c r="AH85" s="13" t="s">
        <v>175</v>
      </c>
    </row>
    <row r="86" spans="34:34" hidden="1" x14ac:dyDescent="0.3">
      <c r="AH86" s="13" t="s">
        <v>176</v>
      </c>
    </row>
    <row r="87" spans="34:34" hidden="1" x14ac:dyDescent="0.3">
      <c r="AH87" s="13" t="s">
        <v>177</v>
      </c>
    </row>
    <row r="88" spans="34:34" hidden="1" x14ac:dyDescent="0.3">
      <c r="AH88" s="13" t="s">
        <v>178</v>
      </c>
    </row>
    <row r="89" spans="34:34" hidden="1" x14ac:dyDescent="0.3">
      <c r="AH89" s="13" t="s">
        <v>179</v>
      </c>
    </row>
    <row r="90" spans="34:34" hidden="1" x14ac:dyDescent="0.3">
      <c r="AH90" s="13" t="s">
        <v>180</v>
      </c>
    </row>
    <row r="91" spans="34:34" hidden="1" x14ac:dyDescent="0.3">
      <c r="AH91" s="13" t="s">
        <v>181</v>
      </c>
    </row>
    <row r="92" spans="34:34" hidden="1" x14ac:dyDescent="0.3">
      <c r="AH92" s="13" t="s">
        <v>182</v>
      </c>
    </row>
    <row r="93" spans="34:34" hidden="1" x14ac:dyDescent="0.3">
      <c r="AH93" s="13" t="s">
        <v>183</v>
      </c>
    </row>
    <row r="94" spans="34:34" hidden="1" x14ac:dyDescent="0.3">
      <c r="AH94" s="13" t="s">
        <v>184</v>
      </c>
    </row>
    <row r="95" spans="34:34" hidden="1" x14ac:dyDescent="0.3">
      <c r="AH95" s="13" t="s">
        <v>185</v>
      </c>
    </row>
    <row r="96" spans="34:34" hidden="1" x14ac:dyDescent="0.3">
      <c r="AH96" s="13" t="s">
        <v>186</v>
      </c>
    </row>
    <row r="97" spans="34:34" hidden="1" x14ac:dyDescent="0.3">
      <c r="AH97" s="13" t="s">
        <v>187</v>
      </c>
    </row>
    <row r="98" spans="34:34" hidden="1" x14ac:dyDescent="0.3">
      <c r="AH98" s="13" t="s">
        <v>188</v>
      </c>
    </row>
    <row r="99" spans="34:34" hidden="1" x14ac:dyDescent="0.3">
      <c r="AH99" s="13" t="s">
        <v>189</v>
      </c>
    </row>
    <row r="100" spans="34:34" hidden="1" x14ac:dyDescent="0.3">
      <c r="AH100" s="13" t="s">
        <v>190</v>
      </c>
    </row>
    <row r="101" spans="34:34" hidden="1" x14ac:dyDescent="0.3">
      <c r="AH101" s="13" t="s">
        <v>191</v>
      </c>
    </row>
    <row r="102" spans="34:34" hidden="1" x14ac:dyDescent="0.3">
      <c r="AH102" s="13" t="s">
        <v>192</v>
      </c>
    </row>
    <row r="103" spans="34:34" hidden="1" x14ac:dyDescent="0.3">
      <c r="AH103" s="13" t="s">
        <v>193</v>
      </c>
    </row>
    <row r="104" spans="34:34" hidden="1" x14ac:dyDescent="0.3">
      <c r="AH104" s="13" t="s">
        <v>194</v>
      </c>
    </row>
    <row r="105" spans="34:34" hidden="1" x14ac:dyDescent="0.3">
      <c r="AH105" s="13" t="s">
        <v>195</v>
      </c>
    </row>
    <row r="106" spans="34:34" hidden="1" x14ac:dyDescent="0.3">
      <c r="AH106" s="13" t="s">
        <v>196</v>
      </c>
    </row>
    <row r="107" spans="34:34" hidden="1" x14ac:dyDescent="0.3">
      <c r="AH107" s="13" t="s">
        <v>197</v>
      </c>
    </row>
    <row r="108" spans="34:34" hidden="1" x14ac:dyDescent="0.3">
      <c r="AH108" s="13" t="s">
        <v>198</v>
      </c>
    </row>
    <row r="109" spans="34:34" hidden="1" x14ac:dyDescent="0.3">
      <c r="AH109" s="13" t="s">
        <v>199</v>
      </c>
    </row>
    <row r="110" spans="34:34" hidden="1" x14ac:dyDescent="0.3">
      <c r="AH110" s="13" t="s">
        <v>200</v>
      </c>
    </row>
    <row r="111" spans="34:34" hidden="1" x14ac:dyDescent="0.3">
      <c r="AH111" s="13" t="s">
        <v>201</v>
      </c>
    </row>
    <row r="112" spans="34:34" hidden="1" x14ac:dyDescent="0.3">
      <c r="AH112" s="13" t="s">
        <v>202</v>
      </c>
    </row>
    <row r="113" spans="34:34" hidden="1" x14ac:dyDescent="0.3">
      <c r="AH113" s="13" t="s">
        <v>203</v>
      </c>
    </row>
    <row r="114" spans="34:34" hidden="1" x14ac:dyDescent="0.3">
      <c r="AH114" s="13" t="s">
        <v>204</v>
      </c>
    </row>
    <row r="115" spans="34:34" hidden="1" x14ac:dyDescent="0.3">
      <c r="AH115" s="13" t="s">
        <v>205</v>
      </c>
    </row>
    <row r="116" spans="34:34" hidden="1" x14ac:dyDescent="0.3">
      <c r="AH116" s="13" t="s">
        <v>206</v>
      </c>
    </row>
    <row r="117" spans="34:34" hidden="1" x14ac:dyDescent="0.3">
      <c r="AH117" s="13" t="s">
        <v>207</v>
      </c>
    </row>
    <row r="118" spans="34:34" hidden="1" x14ac:dyDescent="0.3">
      <c r="AH118" s="13" t="s">
        <v>208</v>
      </c>
    </row>
    <row r="119" spans="34:34" hidden="1" x14ac:dyDescent="0.3">
      <c r="AH119" s="13" t="s">
        <v>209</v>
      </c>
    </row>
    <row r="120" spans="34:34" hidden="1" x14ac:dyDescent="0.3">
      <c r="AH120" s="13" t="s">
        <v>210</v>
      </c>
    </row>
    <row r="121" spans="34:34" hidden="1" x14ac:dyDescent="0.3">
      <c r="AH121" s="13" t="s">
        <v>211</v>
      </c>
    </row>
    <row r="122" spans="34:34" hidden="1" x14ac:dyDescent="0.3">
      <c r="AH122" s="13" t="s">
        <v>212</v>
      </c>
    </row>
    <row r="123" spans="34:34" hidden="1" x14ac:dyDescent="0.3">
      <c r="AH123" s="13" t="s">
        <v>213</v>
      </c>
    </row>
    <row r="124" spans="34:34" hidden="1" x14ac:dyDescent="0.3">
      <c r="AH124" s="13" t="s">
        <v>214</v>
      </c>
    </row>
    <row r="125" spans="34:34" hidden="1" x14ac:dyDescent="0.3">
      <c r="AH125" s="13" t="s">
        <v>215</v>
      </c>
    </row>
    <row r="126" spans="34:34" hidden="1" x14ac:dyDescent="0.3">
      <c r="AH126" s="13" t="s">
        <v>216</v>
      </c>
    </row>
    <row r="127" spans="34:34" hidden="1" x14ac:dyDescent="0.3">
      <c r="AH127" s="13" t="s">
        <v>217</v>
      </c>
    </row>
    <row r="128" spans="34:34" hidden="1" x14ac:dyDescent="0.3">
      <c r="AH128" s="13" t="s">
        <v>218</v>
      </c>
    </row>
    <row r="129" spans="34:34" hidden="1" x14ac:dyDescent="0.3">
      <c r="AH129" s="13" t="s">
        <v>219</v>
      </c>
    </row>
    <row r="130" spans="34:34" hidden="1" x14ac:dyDescent="0.3">
      <c r="AH130" s="13" t="s">
        <v>220</v>
      </c>
    </row>
    <row r="131" spans="34:34" hidden="1" x14ac:dyDescent="0.3">
      <c r="AH131" s="13" t="s">
        <v>221</v>
      </c>
    </row>
    <row r="132" spans="34:34" hidden="1" x14ac:dyDescent="0.3">
      <c r="AH132" s="13" t="s">
        <v>222</v>
      </c>
    </row>
    <row r="133" spans="34:34" hidden="1" x14ac:dyDescent="0.3">
      <c r="AH133" s="13" t="s">
        <v>223</v>
      </c>
    </row>
    <row r="134" spans="34:34" hidden="1" x14ac:dyDescent="0.3">
      <c r="AH134" s="13" t="s">
        <v>224</v>
      </c>
    </row>
    <row r="135" spans="34:34" hidden="1" x14ac:dyDescent="0.3">
      <c r="AH135" s="13" t="s">
        <v>225</v>
      </c>
    </row>
    <row r="136" spans="34:34" hidden="1" x14ac:dyDescent="0.3">
      <c r="AH136" s="13" t="s">
        <v>226</v>
      </c>
    </row>
    <row r="137" spans="34:34" hidden="1" x14ac:dyDescent="0.3">
      <c r="AH137" s="13" t="s">
        <v>227</v>
      </c>
    </row>
    <row r="138" spans="34:34" hidden="1" x14ac:dyDescent="0.3">
      <c r="AH138" s="13" t="s">
        <v>228</v>
      </c>
    </row>
    <row r="139" spans="34:34" hidden="1" x14ac:dyDescent="0.3">
      <c r="AH139" s="13" t="s">
        <v>229</v>
      </c>
    </row>
    <row r="140" spans="34:34" hidden="1" x14ac:dyDescent="0.3">
      <c r="AH140" s="13" t="s">
        <v>230</v>
      </c>
    </row>
    <row r="141" spans="34:34" hidden="1" x14ac:dyDescent="0.3">
      <c r="AH141" s="13" t="s">
        <v>231</v>
      </c>
    </row>
    <row r="142" spans="34:34" hidden="1" x14ac:dyDescent="0.3">
      <c r="AH142" s="13" t="s">
        <v>232</v>
      </c>
    </row>
    <row r="143" spans="34:34" hidden="1" x14ac:dyDescent="0.3">
      <c r="AH143" s="13" t="s">
        <v>233</v>
      </c>
    </row>
    <row r="144" spans="34:34" hidden="1" x14ac:dyDescent="0.3">
      <c r="AH144" s="13" t="s">
        <v>234</v>
      </c>
    </row>
    <row r="145" spans="34:34" hidden="1" x14ac:dyDescent="0.3">
      <c r="AH145" s="13" t="s">
        <v>235</v>
      </c>
    </row>
    <row r="146" spans="34:34" hidden="1" x14ac:dyDescent="0.3">
      <c r="AH146" s="13" t="s">
        <v>236</v>
      </c>
    </row>
    <row r="147" spans="34:34" hidden="1" x14ac:dyDescent="0.3">
      <c r="AH147" s="13" t="s">
        <v>237</v>
      </c>
    </row>
    <row r="148" spans="34:34" hidden="1" x14ac:dyDescent="0.3">
      <c r="AH148" s="13" t="s">
        <v>238</v>
      </c>
    </row>
    <row r="149" spans="34:34" hidden="1" x14ac:dyDescent="0.3">
      <c r="AH149" s="13" t="s">
        <v>239</v>
      </c>
    </row>
    <row r="150" spans="34:34" hidden="1" x14ac:dyDescent="0.3">
      <c r="AH150" s="13" t="s">
        <v>240</v>
      </c>
    </row>
    <row r="151" spans="34:34" hidden="1" x14ac:dyDescent="0.3">
      <c r="AH151" s="13" t="s">
        <v>241</v>
      </c>
    </row>
    <row r="152" spans="34:34" hidden="1" x14ac:dyDescent="0.3">
      <c r="AH152" s="13" t="s">
        <v>242</v>
      </c>
    </row>
    <row r="153" spans="34:34" hidden="1" x14ac:dyDescent="0.3">
      <c r="AH153" s="13" t="s">
        <v>243</v>
      </c>
    </row>
    <row r="154" spans="34:34" hidden="1" x14ac:dyDescent="0.3">
      <c r="AH154" s="13" t="s">
        <v>244</v>
      </c>
    </row>
    <row r="155" spans="34:34" hidden="1" x14ac:dyDescent="0.3">
      <c r="AH155" s="13" t="s">
        <v>245</v>
      </c>
    </row>
    <row r="156" spans="34:34" hidden="1" x14ac:dyDescent="0.3">
      <c r="AH156" s="13" t="s">
        <v>246</v>
      </c>
    </row>
    <row r="157" spans="34:34" hidden="1" x14ac:dyDescent="0.3">
      <c r="AH157" s="13" t="s">
        <v>247</v>
      </c>
    </row>
    <row r="158" spans="34:34" hidden="1" x14ac:dyDescent="0.3">
      <c r="AH158" s="13" t="s">
        <v>248</v>
      </c>
    </row>
    <row r="159" spans="34:34" hidden="1" x14ac:dyDescent="0.3">
      <c r="AH159" s="13" t="s">
        <v>249</v>
      </c>
    </row>
    <row r="160" spans="34:34" hidden="1" x14ac:dyDescent="0.3">
      <c r="AH160" s="13" t="s">
        <v>250</v>
      </c>
    </row>
    <row r="161" spans="34:34" hidden="1" x14ac:dyDescent="0.3">
      <c r="AH161" s="13" t="s">
        <v>251</v>
      </c>
    </row>
    <row r="162" spans="34:34" hidden="1" x14ac:dyDescent="0.3">
      <c r="AH162" s="13" t="s">
        <v>252</v>
      </c>
    </row>
    <row r="163" spans="34:34" hidden="1" x14ac:dyDescent="0.3">
      <c r="AH163" s="13" t="s">
        <v>253</v>
      </c>
    </row>
    <row r="164" spans="34:34" hidden="1" x14ac:dyDescent="0.3">
      <c r="AH164" s="13" t="s">
        <v>254</v>
      </c>
    </row>
    <row r="165" spans="34:34" hidden="1" x14ac:dyDescent="0.3">
      <c r="AH165" s="13" t="s">
        <v>255</v>
      </c>
    </row>
    <row r="166" spans="34:34" hidden="1" x14ac:dyDescent="0.3">
      <c r="AH166" s="13" t="s">
        <v>256</v>
      </c>
    </row>
    <row r="167" spans="34:34" hidden="1" x14ac:dyDescent="0.3">
      <c r="AH167" s="13" t="s">
        <v>257</v>
      </c>
    </row>
    <row r="168" spans="34:34" hidden="1" x14ac:dyDescent="0.3">
      <c r="AH168" s="13" t="s">
        <v>258</v>
      </c>
    </row>
    <row r="169" spans="34:34" hidden="1" x14ac:dyDescent="0.3">
      <c r="AH169" s="13" t="s">
        <v>259</v>
      </c>
    </row>
    <row r="170" spans="34:34" hidden="1" x14ac:dyDescent="0.3">
      <c r="AH170" s="13" t="s">
        <v>260</v>
      </c>
    </row>
    <row r="171" spans="34:34" hidden="1" x14ac:dyDescent="0.3">
      <c r="AH171" s="13" t="s">
        <v>261</v>
      </c>
    </row>
    <row r="172" spans="34:34" hidden="1" x14ac:dyDescent="0.3">
      <c r="AH172" s="13" t="s">
        <v>262</v>
      </c>
    </row>
    <row r="173" spans="34:34" hidden="1" x14ac:dyDescent="0.3">
      <c r="AH173" s="13" t="s">
        <v>263</v>
      </c>
    </row>
    <row r="174" spans="34:34" hidden="1" x14ac:dyDescent="0.3">
      <c r="AH174" s="13" t="s">
        <v>264</v>
      </c>
    </row>
    <row r="175" spans="34:34" hidden="1" x14ac:dyDescent="0.3">
      <c r="AH175" s="13" t="s">
        <v>265</v>
      </c>
    </row>
    <row r="176" spans="34:34" hidden="1" x14ac:dyDescent="0.3">
      <c r="AH176" s="13" t="s">
        <v>266</v>
      </c>
    </row>
    <row r="177" spans="34:34" hidden="1" x14ac:dyDescent="0.3">
      <c r="AH177" s="13" t="s">
        <v>267</v>
      </c>
    </row>
    <row r="178" spans="34:34" hidden="1" x14ac:dyDescent="0.3">
      <c r="AH178" s="13" t="s">
        <v>268</v>
      </c>
    </row>
    <row r="179" spans="34:34" hidden="1" x14ac:dyDescent="0.3">
      <c r="AH179" s="13" t="s">
        <v>269</v>
      </c>
    </row>
    <row r="180" spans="34:34" hidden="1" x14ac:dyDescent="0.3">
      <c r="AH180" s="13" t="s">
        <v>270</v>
      </c>
    </row>
    <row r="181" spans="34:34" hidden="1" x14ac:dyDescent="0.3">
      <c r="AH181" s="13" t="s">
        <v>271</v>
      </c>
    </row>
    <row r="182" spans="34:34" hidden="1" x14ac:dyDescent="0.3">
      <c r="AH182" s="13" t="s">
        <v>272</v>
      </c>
    </row>
    <row r="183" spans="34:34" hidden="1" x14ac:dyDescent="0.3">
      <c r="AH183" s="13" t="s">
        <v>273</v>
      </c>
    </row>
    <row r="184" spans="34:34" hidden="1" x14ac:dyDescent="0.3">
      <c r="AH184" s="13" t="s">
        <v>274</v>
      </c>
    </row>
    <row r="185" spans="34:34" hidden="1" x14ac:dyDescent="0.3">
      <c r="AH185" s="13" t="s">
        <v>275</v>
      </c>
    </row>
    <row r="186" spans="34:34" hidden="1" x14ac:dyDescent="0.3">
      <c r="AH186" s="13" t="s">
        <v>276</v>
      </c>
    </row>
    <row r="187" spans="34:34" hidden="1" x14ac:dyDescent="0.3">
      <c r="AH187" s="13" t="s">
        <v>277</v>
      </c>
    </row>
    <row r="188" spans="34:34" hidden="1" x14ac:dyDescent="0.3">
      <c r="AH188" s="13" t="s">
        <v>278</v>
      </c>
    </row>
    <row r="189" spans="34:34" hidden="1" x14ac:dyDescent="0.3">
      <c r="AH189" s="13" t="s">
        <v>279</v>
      </c>
    </row>
    <row r="190" spans="34:34" hidden="1" x14ac:dyDescent="0.3">
      <c r="AH190" s="13" t="s">
        <v>280</v>
      </c>
    </row>
    <row r="191" spans="34:34" hidden="1" x14ac:dyDescent="0.3">
      <c r="AH191" s="13" t="s">
        <v>281</v>
      </c>
    </row>
    <row r="192" spans="34:34" hidden="1" x14ac:dyDescent="0.3">
      <c r="AH192" s="13" t="s">
        <v>282</v>
      </c>
    </row>
    <row r="193" spans="34:34" hidden="1" x14ac:dyDescent="0.3">
      <c r="AH193" s="13" t="s">
        <v>283</v>
      </c>
    </row>
    <row r="194" spans="34:34" hidden="1" x14ac:dyDescent="0.3">
      <c r="AH194" s="13" t="s">
        <v>284</v>
      </c>
    </row>
    <row r="195" spans="34:34" hidden="1" x14ac:dyDescent="0.3">
      <c r="AH195" s="13" t="s">
        <v>285</v>
      </c>
    </row>
    <row r="196" spans="34:34" hidden="1" x14ac:dyDescent="0.3">
      <c r="AH196" s="13" t="s">
        <v>286</v>
      </c>
    </row>
    <row r="197" spans="34:34" hidden="1" x14ac:dyDescent="0.3">
      <c r="AH197" s="13" t="s">
        <v>287</v>
      </c>
    </row>
    <row r="198" spans="34:34" hidden="1" x14ac:dyDescent="0.3">
      <c r="AH198" s="13" t="s">
        <v>288</v>
      </c>
    </row>
    <row r="199" spans="34:34" hidden="1" x14ac:dyDescent="0.3">
      <c r="AH199" s="13" t="s">
        <v>289</v>
      </c>
    </row>
    <row r="200" spans="34:34" hidden="1" x14ac:dyDescent="0.3">
      <c r="AH200" s="13" t="s">
        <v>290</v>
      </c>
    </row>
    <row r="201" spans="34:34" hidden="1" x14ac:dyDescent="0.3">
      <c r="AH201" s="13" t="s">
        <v>291</v>
      </c>
    </row>
    <row r="202" spans="34:34" hidden="1" x14ac:dyDescent="0.3">
      <c r="AH202" s="13" t="s">
        <v>292</v>
      </c>
    </row>
    <row r="203" spans="34:34" hidden="1" x14ac:dyDescent="0.3">
      <c r="AH203" s="13" t="s">
        <v>293</v>
      </c>
    </row>
    <row r="204" spans="34:34" hidden="1" x14ac:dyDescent="0.3">
      <c r="AH204" s="13" t="s">
        <v>294</v>
      </c>
    </row>
    <row r="205" spans="34:34" hidden="1" x14ac:dyDescent="0.3">
      <c r="AH205" s="13" t="s">
        <v>295</v>
      </c>
    </row>
    <row r="206" spans="34:34" hidden="1" x14ac:dyDescent="0.3">
      <c r="AH206" s="13" t="s">
        <v>296</v>
      </c>
    </row>
    <row r="207" spans="34:34" hidden="1" x14ac:dyDescent="0.3">
      <c r="AH207" s="13" t="s">
        <v>297</v>
      </c>
    </row>
    <row r="208" spans="34:34" hidden="1" x14ac:dyDescent="0.3">
      <c r="AH208" s="13" t="s">
        <v>298</v>
      </c>
    </row>
    <row r="209" spans="34:34" hidden="1" x14ac:dyDescent="0.3">
      <c r="AH209" s="13" t="s">
        <v>299</v>
      </c>
    </row>
    <row r="210" spans="34:34" hidden="1" x14ac:dyDescent="0.3">
      <c r="AH210" s="13" t="s">
        <v>300</v>
      </c>
    </row>
    <row r="211" spans="34:34" hidden="1" x14ac:dyDescent="0.3">
      <c r="AH211" s="13" t="s">
        <v>301</v>
      </c>
    </row>
    <row r="212" spans="34:34" hidden="1" x14ac:dyDescent="0.3">
      <c r="AH212" s="13" t="s">
        <v>302</v>
      </c>
    </row>
    <row r="213" spans="34:34" hidden="1" x14ac:dyDescent="0.3">
      <c r="AH213" s="13" t="s">
        <v>303</v>
      </c>
    </row>
    <row r="214" spans="34:34" hidden="1" x14ac:dyDescent="0.3">
      <c r="AH214" s="13" t="s">
        <v>304</v>
      </c>
    </row>
    <row r="215" spans="34:34" hidden="1" x14ac:dyDescent="0.3">
      <c r="AH215" s="13" t="s">
        <v>305</v>
      </c>
    </row>
    <row r="216" spans="34:34" hidden="1" x14ac:dyDescent="0.3">
      <c r="AH216" s="13" t="s">
        <v>306</v>
      </c>
    </row>
    <row r="217" spans="34:34" hidden="1" x14ac:dyDescent="0.3">
      <c r="AH217" s="13" t="s">
        <v>307</v>
      </c>
    </row>
    <row r="218" spans="34:34" hidden="1" x14ac:dyDescent="0.3">
      <c r="AH218" s="13" t="s">
        <v>308</v>
      </c>
    </row>
    <row r="219" spans="34:34" hidden="1" x14ac:dyDescent="0.3">
      <c r="AH219" s="13" t="s">
        <v>309</v>
      </c>
    </row>
    <row r="220" spans="34:34" hidden="1" x14ac:dyDescent="0.3">
      <c r="AH220" s="13" t="s">
        <v>310</v>
      </c>
    </row>
    <row r="221" spans="34:34" hidden="1" x14ac:dyDescent="0.3">
      <c r="AH221" s="13" t="s">
        <v>311</v>
      </c>
    </row>
    <row r="222" spans="34:34" hidden="1" x14ac:dyDescent="0.3">
      <c r="AH222" s="13" t="s">
        <v>312</v>
      </c>
    </row>
    <row r="223" spans="34:34" hidden="1" x14ac:dyDescent="0.3">
      <c r="AH223" s="13" t="s">
        <v>313</v>
      </c>
    </row>
    <row r="224" spans="34:34" hidden="1" x14ac:dyDescent="0.3">
      <c r="AH224" s="68" t="s">
        <v>314</v>
      </c>
    </row>
    <row r="225" spans="3:9" hidden="1" x14ac:dyDescent="0.3"/>
    <row r="226" spans="3:9" hidden="1" x14ac:dyDescent="0.3"/>
    <row r="227" spans="3:9" hidden="1" x14ac:dyDescent="0.3"/>
    <row r="228" spans="3:9" hidden="1" x14ac:dyDescent="0.3"/>
    <row r="229" spans="3:9" hidden="1" x14ac:dyDescent="0.3"/>
    <row r="230" spans="3:9" x14ac:dyDescent="0.3">
      <c r="C230" s="10" t="s">
        <v>422</v>
      </c>
      <c r="I230" s="10" t="s">
        <v>423</v>
      </c>
    </row>
    <row r="231" spans="3:9" x14ac:dyDescent="0.3"/>
  </sheetData>
  <sheetProtection algorithmName="SHA-512" hashValue="KNnEbq6gEtLsHFqpAUZeS6fDC7NzqLu6kKVXhBXMaP9DsezufSALWYlJN6lYQYryDFXn35Y/MM7y1+M8MOZRjg==" saltValue="XPH04C8xnPhkxHsfKrS3ZQ==" spinCount="100000" sheet="1" objects="1" scenarios="1"/>
  <protectedRanges>
    <protectedRange password="DCD7" sqref="M9:M34 J9:J34" name="súlyfaktorok"/>
  </protectedRanges>
  <sortState ref="A8:N9">
    <sortCondition ref="B8:B9"/>
  </sortState>
  <mergeCells count="32">
    <mergeCell ref="B67:N67"/>
    <mergeCell ref="B68:N68"/>
    <mergeCell ref="A37:N37"/>
    <mergeCell ref="B61:N61"/>
    <mergeCell ref="B62:N62"/>
    <mergeCell ref="B63:N63"/>
    <mergeCell ref="B64:N64"/>
    <mergeCell ref="B65:N65"/>
    <mergeCell ref="B66:N66"/>
    <mergeCell ref="B55:N55"/>
    <mergeCell ref="B56:N56"/>
    <mergeCell ref="B57:N57"/>
    <mergeCell ref="B58:N58"/>
    <mergeCell ref="B59:N59"/>
    <mergeCell ref="B60:N60"/>
    <mergeCell ref="B49:N49"/>
    <mergeCell ref="B50:N50"/>
    <mergeCell ref="B51:N51"/>
    <mergeCell ref="B52:N52"/>
    <mergeCell ref="B53:N53"/>
    <mergeCell ref="B54:N54"/>
    <mergeCell ref="B48:N48"/>
    <mergeCell ref="A8:C8"/>
    <mergeCell ref="B39:N39"/>
    <mergeCell ref="B40:N40"/>
    <mergeCell ref="B41:N41"/>
    <mergeCell ref="B42:N42"/>
    <mergeCell ref="B43:N43"/>
    <mergeCell ref="B44:N44"/>
    <mergeCell ref="B45:N45"/>
    <mergeCell ref="B46:N46"/>
    <mergeCell ref="B47:N47"/>
  </mergeCells>
  <dataValidations count="7">
    <dataValidation type="whole" allowBlank="1" showInputMessage="1" showErrorMessage="1" promptTitle="Az Ön SAP azonosítója" prompt="Más néven dolgozói törzsszám." sqref="B5">
      <formula1>0</formula1>
      <formula2>99999999</formula2>
    </dataValidation>
    <dataValidation type="whole" allowBlank="1" showInputMessage="1" showErrorMessage="1" promptTitle="Az Ön MTMT azonosítója" prompt="Egy nyolcjegyű szám." sqref="B6:B7">
      <formula1>0</formula1>
      <formula2>99999999</formula2>
    </dataValidation>
    <dataValidation type="decimal" operator="greaterThanOrEqual" allowBlank="1" showInputMessage="1" showErrorMessage="1" sqref="I22:I34">
      <formula1>0</formula1>
    </dataValidation>
    <dataValidation type="list" allowBlank="1" showInputMessage="1" showErrorMessage="1" promptTitle="Az Ön beosztása" prompt="Válassza ki a legördülő menüből a munkaköri leírásában szereplő beosztást." sqref="B2">
      <formula1>$AF$3:$AF$23</formula1>
    </dataValidation>
    <dataValidation type="list" allowBlank="1" showInputMessage="1" showErrorMessage="1" sqref="O28 D1:D2 O9:O10 O22">
      <formula1>$AI$3:$AI$8</formula1>
    </dataValidation>
    <dataValidation type="decimal" allowBlank="1" showInputMessage="1" showErrorMessage="1" sqref="D10:H21">
      <formula1>0</formula1>
      <formula2>40000</formula2>
    </dataValidation>
    <dataValidation type="list" allowBlank="1" showInputMessage="1" showErrorMessage="1" promptTitle="Az Ön szervezeti egysége" prompt="Válassza ki a legördülő menüből a munkaköri leírásában szereplő szervezeti egységet." sqref="B3">
      <formula1>$AH$3:$AH$224</formula1>
    </dataValidation>
  </dataValidations>
  <printOptions horizontalCentered="1"/>
  <pageMargins left="0.59055118110236227" right="0.59055118110236227" top="0.59055118110236227" bottom="0.59055118110236227" header="0.31496062992125984" footer="0.31496062992125984"/>
  <pageSetup paperSize="9" scale="50" orientation="portrait" r:id="rId1"/>
  <headerFooter>
    <oddHeader>&amp;CEGYÉNI TELJESÍTMÉNYÉRTÉKELŐ LAP
2021</oddHeader>
    <oddFooter>&amp;R&amp;F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4"/>
  <sheetViews>
    <sheetView zoomScaleNormal="100" workbookViewId="0">
      <selection activeCell="D2" sqref="D2"/>
    </sheetView>
  </sheetViews>
  <sheetFormatPr defaultColWidth="0" defaultRowHeight="14.4" zeroHeight="1" x14ac:dyDescent="0.3"/>
  <cols>
    <col min="1" max="1" width="0.88671875" customWidth="1"/>
    <col min="2" max="2" width="6.44140625" bestFit="1" customWidth="1"/>
    <col min="3" max="3" width="100.6640625" customWidth="1"/>
    <col min="4" max="4" width="95.5546875" style="2" customWidth="1"/>
    <col min="5" max="16384" width="11.44140625" hidden="1"/>
  </cols>
  <sheetData>
    <row r="1" spans="2:4" s="75" customFormat="1" ht="21" x14ac:dyDescent="0.3">
      <c r="B1" s="73"/>
      <c r="C1" s="105" t="s">
        <v>31</v>
      </c>
      <c r="D1" s="74"/>
    </row>
    <row r="2" spans="2:4" ht="26.4" thickBot="1" x14ac:dyDescent="0.55000000000000004">
      <c r="B2" s="8" t="s">
        <v>28</v>
      </c>
      <c r="C2" s="95" t="s">
        <v>407</v>
      </c>
      <c r="D2" s="104"/>
    </row>
    <row r="3" spans="2:4" ht="273.60000000000002" x14ac:dyDescent="0.3">
      <c r="B3" s="82" t="s">
        <v>32</v>
      </c>
      <c r="C3" s="83" t="s">
        <v>414</v>
      </c>
    </row>
    <row r="4" spans="2:4" ht="49.8" customHeight="1" x14ac:dyDescent="0.3">
      <c r="B4" s="84" t="s">
        <v>33</v>
      </c>
      <c r="C4" s="85" t="s">
        <v>415</v>
      </c>
      <c r="D4" s="5"/>
    </row>
    <row r="5" spans="2:4" ht="130.19999999999999" thickBot="1" x14ac:dyDescent="0.35">
      <c r="B5" s="86" t="s">
        <v>413</v>
      </c>
      <c r="C5" s="87" t="s">
        <v>406</v>
      </c>
      <c r="D5" s="5"/>
    </row>
    <row r="6" spans="2:4" ht="57.6" x14ac:dyDescent="0.3">
      <c r="B6" s="82" t="s">
        <v>34</v>
      </c>
      <c r="C6" s="88" t="s">
        <v>35</v>
      </c>
    </row>
    <row r="7" spans="2:4" ht="43.2" x14ac:dyDescent="0.3">
      <c r="B7" s="84" t="s">
        <v>36</v>
      </c>
      <c r="C7" s="89" t="s">
        <v>62</v>
      </c>
    </row>
    <row r="8" spans="2:4" ht="28.8" x14ac:dyDescent="0.3">
      <c r="B8" s="84" t="s">
        <v>37</v>
      </c>
      <c r="C8" s="89" t="s">
        <v>38</v>
      </c>
    </row>
    <row r="9" spans="2:4" ht="28.8" x14ac:dyDescent="0.3">
      <c r="B9" s="84" t="s">
        <v>39</v>
      </c>
      <c r="C9" s="89" t="s">
        <v>40</v>
      </c>
    </row>
    <row r="10" spans="2:4" ht="28.8" x14ac:dyDescent="0.3">
      <c r="B10" s="84" t="s">
        <v>41</v>
      </c>
      <c r="C10" s="89" t="s">
        <v>42</v>
      </c>
    </row>
    <row r="11" spans="2:4" ht="43.2" x14ac:dyDescent="0.3">
      <c r="B11" s="84" t="s">
        <v>403</v>
      </c>
      <c r="C11" s="89" t="s">
        <v>43</v>
      </c>
    </row>
    <row r="12" spans="2:4" ht="43.8" thickBot="1" x14ac:dyDescent="0.35">
      <c r="B12" s="90" t="s">
        <v>404</v>
      </c>
      <c r="C12" s="91" t="s">
        <v>44</v>
      </c>
    </row>
    <row r="13" spans="2:4" ht="43.2" x14ac:dyDescent="0.3">
      <c r="B13" s="82" t="s">
        <v>45</v>
      </c>
      <c r="C13" s="88" t="s">
        <v>46</v>
      </c>
    </row>
    <row r="14" spans="2:4" ht="28.8" x14ac:dyDescent="0.3">
      <c r="B14" s="92" t="s">
        <v>413</v>
      </c>
      <c r="C14" s="93" t="s">
        <v>47</v>
      </c>
    </row>
    <row r="15" spans="2:4" ht="28.8" x14ac:dyDescent="0.3">
      <c r="B15" s="84" t="s">
        <v>48</v>
      </c>
      <c r="C15" s="89" t="s">
        <v>49</v>
      </c>
    </row>
    <row r="16" spans="2:4" ht="144" x14ac:dyDescent="0.3">
      <c r="B16" s="84" t="s">
        <v>50</v>
      </c>
      <c r="C16" s="106" t="s">
        <v>412</v>
      </c>
    </row>
    <row r="17" spans="2:4" ht="158.4" x14ac:dyDescent="0.3">
      <c r="B17" s="92" t="s">
        <v>413</v>
      </c>
      <c r="C17" s="93" t="s">
        <v>65</v>
      </c>
    </row>
    <row r="18" spans="2:4" ht="28.8" x14ac:dyDescent="0.3">
      <c r="B18" s="84" t="s">
        <v>51</v>
      </c>
      <c r="C18" s="89" t="s">
        <v>52</v>
      </c>
    </row>
    <row r="19" spans="2:4" ht="57.6" x14ac:dyDescent="0.3">
      <c r="B19" s="92" t="s">
        <v>413</v>
      </c>
      <c r="C19" s="94" t="str">
        <f>CONCATENATE("– Ha egy dolgozó egyedüli résztvevőként elnyert egy 18 millió forintos pályázatot, amely ",[1]adatlap!D5-2,". szeptember 1-től ",[1]adatlap!D5+1,". augusztus 31-ig, azaz négy naptári éven át futott, és más pályázatban akkor és azóta sem szerepelt, akkor a ",[1]adatlap!D5-2,"., a ",[1]adatlap!D5-1,"., a ",[1]adatlap!D5,". és a ",[1]adatlap!D5+1,". évre is 4,5 millió forintot kell számítani, vagyis a ",[1]adatlap!I5," időtartamra 9 millió forint esik, tehát az I19 cellába 9-et kell írni.")</f>
        <v>– Ha egy dolgozó egyedüli résztvevőként elnyert egy 18 millió forintos pályázatot, amely 2014. szeptember 1-től 2017. augusztus 31-ig, azaz négy naptári éven át futott, és más pályázatban akkor és azóta sem szerepelt, akkor a 2014., a 2015., a 2016. és a 2017. évre is 4,5 millió forintot kell számítani, vagyis a 2016-2020 időtartamra 9 millió forint esik, tehát az I19 cellába 9-et kell írni.</v>
      </c>
      <c r="D19" s="3"/>
    </row>
    <row r="20" spans="2:4" ht="28.8" x14ac:dyDescent="0.3">
      <c r="B20" s="84" t="s">
        <v>53</v>
      </c>
      <c r="C20" s="89" t="s">
        <v>54</v>
      </c>
    </row>
    <row r="21" spans="2:4" ht="29.4" thickBot="1" x14ac:dyDescent="0.35">
      <c r="B21" s="90" t="s">
        <v>55</v>
      </c>
      <c r="C21" s="91" t="s">
        <v>56</v>
      </c>
    </row>
    <row r="22" spans="2:4" ht="72" x14ac:dyDescent="0.3">
      <c r="B22" s="82" t="s">
        <v>57</v>
      </c>
      <c r="C22" s="88" t="s">
        <v>66</v>
      </c>
    </row>
    <row r="23" spans="2:4" ht="15" thickBot="1" x14ac:dyDescent="0.35">
      <c r="B23" s="90" t="s">
        <v>79</v>
      </c>
      <c r="C23" s="91" t="s">
        <v>80</v>
      </c>
    </row>
    <row r="24" spans="2:4" x14ac:dyDescent="0.3">
      <c r="B24" s="1"/>
      <c r="C24" s="2"/>
    </row>
    <row r="25" spans="2:4" ht="28.8" x14ac:dyDescent="0.5">
      <c r="B25" s="9" t="s">
        <v>61</v>
      </c>
      <c r="C25" s="96" t="s">
        <v>416</v>
      </c>
      <c r="D25" s="4"/>
    </row>
    <row r="26" spans="2:4" x14ac:dyDescent="0.3">
      <c r="C26" s="81" t="s">
        <v>408</v>
      </c>
      <c r="D26" s="4"/>
    </row>
    <row r="27" spans="2:4" x14ac:dyDescent="0.3">
      <c r="C27" s="4" t="s">
        <v>18</v>
      </c>
      <c r="D27" s="4"/>
    </row>
    <row r="28" spans="2:4" ht="28.8" x14ac:dyDescent="0.3">
      <c r="C28" s="4" t="s">
        <v>81</v>
      </c>
      <c r="D28" s="4"/>
    </row>
    <row r="29" spans="2:4" x14ac:dyDescent="0.3">
      <c r="C29" s="4" t="s">
        <v>17</v>
      </c>
      <c r="D29" s="4"/>
    </row>
    <row r="30" spans="2:4" x14ac:dyDescent="0.3">
      <c r="C30" s="4" t="s">
        <v>20</v>
      </c>
      <c r="D30" s="4"/>
    </row>
    <row r="31" spans="2:4" x14ac:dyDescent="0.3">
      <c r="C31" s="4" t="s">
        <v>59</v>
      </c>
      <c r="D31" s="4"/>
    </row>
    <row r="32" spans="2:4" x14ac:dyDescent="0.3">
      <c r="C32" s="4" t="s">
        <v>82</v>
      </c>
      <c r="D32" s="5"/>
    </row>
    <row r="33" spans="3:4" x14ac:dyDescent="0.3">
      <c r="C33" s="5" t="s">
        <v>14</v>
      </c>
      <c r="D33" s="5"/>
    </row>
    <row r="34" spans="3:4" x14ac:dyDescent="0.3">
      <c r="C34" s="5" t="s">
        <v>15</v>
      </c>
      <c r="D34" s="5"/>
    </row>
    <row r="35" spans="3:4" x14ac:dyDescent="0.3">
      <c r="C35" s="5" t="s">
        <v>16</v>
      </c>
      <c r="D35" s="5"/>
    </row>
    <row r="36" spans="3:4" ht="21.9" customHeight="1" x14ac:dyDescent="0.3">
      <c r="C36" s="5" t="s">
        <v>410</v>
      </c>
      <c r="D36" s="5"/>
    </row>
    <row r="37" spans="3:4" x14ac:dyDescent="0.3">
      <c r="C37" s="5" t="s">
        <v>58</v>
      </c>
      <c r="D37" s="5"/>
    </row>
    <row r="38" spans="3:4" x14ac:dyDescent="0.3">
      <c r="C38" s="5" t="s">
        <v>19</v>
      </c>
      <c r="D38" s="5"/>
    </row>
    <row r="39" spans="3:4" x14ac:dyDescent="0.3">
      <c r="C39" s="5" t="s">
        <v>409</v>
      </c>
      <c r="D39" s="5"/>
    </row>
    <row r="40" spans="3:4" x14ac:dyDescent="0.3">
      <c r="C40" s="5" t="s">
        <v>21</v>
      </c>
      <c r="D40" s="5"/>
    </row>
    <row r="41" spans="3:4" x14ac:dyDescent="0.3">
      <c r="C41" s="5" t="s">
        <v>22</v>
      </c>
      <c r="D41" s="5"/>
    </row>
    <row r="42" spans="3:4" ht="28.8" x14ac:dyDescent="0.3">
      <c r="C42" s="5" t="s">
        <v>23</v>
      </c>
      <c r="D42" s="5"/>
    </row>
    <row r="43" spans="3:4" x14ac:dyDescent="0.3">
      <c r="C43" s="5" t="s">
        <v>24</v>
      </c>
      <c r="D43" s="5"/>
    </row>
    <row r="44" spans="3:4" x14ac:dyDescent="0.3">
      <c r="C44" s="5" t="s">
        <v>25</v>
      </c>
      <c r="D44" s="5"/>
    </row>
    <row r="45" spans="3:4" x14ac:dyDescent="0.3">
      <c r="C45" s="5" t="s">
        <v>26</v>
      </c>
      <c r="D45" s="6"/>
    </row>
    <row r="46" spans="3:4" x14ac:dyDescent="0.3">
      <c r="C46" s="6" t="s">
        <v>27</v>
      </c>
      <c r="D46" s="7"/>
    </row>
    <row r="47" spans="3:4" x14ac:dyDescent="0.3">
      <c r="C47" s="7" t="s">
        <v>60</v>
      </c>
    </row>
    <row r="48" spans="3:4" x14ac:dyDescent="0.3"/>
    <row r="49" x14ac:dyDescent="0.3"/>
    <row r="50" x14ac:dyDescent="0.3"/>
    <row r="51" x14ac:dyDescent="0.3"/>
    <row r="52" x14ac:dyDescent="0.3"/>
    <row r="53" x14ac:dyDescent="0.3"/>
    <row r="54" x14ac:dyDescent="0.3"/>
  </sheetData>
  <pageMargins left="0.70866141732283472" right="0.70866141732283472" top="0.74803149606299213" bottom="0.74803149606299213" header="0.31496062992125984" footer="0.31496062992125984"/>
  <pageSetup paperSize="8"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zoomScale="80" zoomScaleNormal="80" workbookViewId="0">
      <selection activeCell="G14" sqref="G14"/>
    </sheetView>
  </sheetViews>
  <sheetFormatPr defaultRowHeight="14.4" x14ac:dyDescent="0.3"/>
  <cols>
    <col min="1" max="1" width="20.77734375" style="10" customWidth="1"/>
    <col min="2" max="2" width="19.6640625" style="10" bestFit="1" customWidth="1"/>
    <col min="3" max="3" width="10.88671875" style="10" bestFit="1" customWidth="1"/>
    <col min="4" max="4" width="19.33203125" style="10" bestFit="1" customWidth="1"/>
    <col min="5" max="5" width="15" style="10" bestFit="1" customWidth="1"/>
    <col min="6" max="6" width="14.5546875" style="10" bestFit="1" customWidth="1"/>
    <col min="7" max="7" width="19" style="10" bestFit="1" customWidth="1"/>
    <col min="8" max="17" width="12.33203125" style="10" customWidth="1"/>
    <col min="18" max="18" width="48.5546875" style="10" customWidth="1"/>
    <col min="19" max="19" width="34.5546875" style="10" customWidth="1"/>
    <col min="20" max="20" width="27.88671875" style="10" customWidth="1"/>
    <col min="21" max="16384" width="8.88671875" style="10"/>
  </cols>
  <sheetData>
    <row r="1" spans="1:20" ht="15" thickBot="1" x14ac:dyDescent="0.35">
      <c r="A1" s="183"/>
      <c r="B1" s="184" t="s">
        <v>399</v>
      </c>
      <c r="C1" s="185"/>
      <c r="D1" s="185"/>
      <c r="E1" s="185"/>
      <c r="F1" s="185"/>
      <c r="G1" s="186"/>
      <c r="H1" s="187" t="s">
        <v>426</v>
      </c>
      <c r="I1" s="188"/>
      <c r="J1" s="188"/>
      <c r="K1" s="188"/>
      <c r="L1" s="188"/>
      <c r="M1" s="188"/>
      <c r="N1" s="188"/>
      <c r="O1" s="188"/>
      <c r="P1" s="188"/>
      <c r="Q1" s="189"/>
      <c r="R1" s="190" t="s">
        <v>418</v>
      </c>
      <c r="S1" s="191" t="s">
        <v>427</v>
      </c>
      <c r="T1" s="192" t="s">
        <v>401</v>
      </c>
    </row>
    <row r="2" spans="1:20" ht="15" thickBot="1" x14ac:dyDescent="0.35">
      <c r="A2" s="193"/>
      <c r="B2" s="194"/>
      <c r="C2" s="195"/>
      <c r="D2" s="195"/>
      <c r="E2" s="195"/>
      <c r="F2" s="195"/>
      <c r="G2" s="196"/>
      <c r="H2" s="197" t="s">
        <v>63</v>
      </c>
      <c r="I2" s="198"/>
      <c r="J2" s="197" t="s">
        <v>419</v>
      </c>
      <c r="K2" s="198"/>
      <c r="L2" s="197" t="s">
        <v>420</v>
      </c>
      <c r="M2" s="198"/>
      <c r="N2" s="197" t="s">
        <v>421</v>
      </c>
      <c r="O2" s="198"/>
      <c r="P2" s="199" t="s">
        <v>400</v>
      </c>
      <c r="Q2" s="200"/>
      <c r="R2" s="201"/>
      <c r="S2" s="202"/>
      <c r="T2" s="203"/>
    </row>
    <row r="3" spans="1:20" ht="29.4" thickBot="1" x14ac:dyDescent="0.35">
      <c r="A3" s="204" t="s">
        <v>405</v>
      </c>
      <c r="B3" s="205" t="s">
        <v>402</v>
      </c>
      <c r="C3" s="205" t="s">
        <v>398</v>
      </c>
      <c r="D3" s="205" t="s">
        <v>397</v>
      </c>
      <c r="E3" s="205" t="s">
        <v>396</v>
      </c>
      <c r="F3" s="205" t="s">
        <v>395</v>
      </c>
      <c r="G3" s="205" t="s">
        <v>394</v>
      </c>
      <c r="H3" s="107" t="s">
        <v>392</v>
      </c>
      <c r="I3" s="107" t="s">
        <v>393</v>
      </c>
      <c r="J3" s="107" t="s">
        <v>392</v>
      </c>
      <c r="K3" s="107" t="s">
        <v>393</v>
      </c>
      <c r="L3" s="107" t="s">
        <v>392</v>
      </c>
      <c r="M3" s="107" t="s">
        <v>393</v>
      </c>
      <c r="N3" s="107" t="s">
        <v>392</v>
      </c>
      <c r="O3" s="107" t="s">
        <v>393</v>
      </c>
      <c r="P3" s="206" t="s">
        <v>392</v>
      </c>
      <c r="Q3" s="206" t="s">
        <v>393</v>
      </c>
      <c r="R3" s="207" t="s">
        <v>417</v>
      </c>
      <c r="S3" s="208"/>
      <c r="T3" s="209"/>
    </row>
    <row r="4" spans="1:20" s="121" customFormat="1" ht="18.600000000000001" thickBot="1" x14ac:dyDescent="0.4">
      <c r="A4" s="210">
        <f>'Teljesítményértékelési táblázat'!S23</f>
        <v>0</v>
      </c>
      <c r="B4" s="211">
        <f>'Teljesítményértékelési táblázat'!B1</f>
        <v>0</v>
      </c>
      <c r="C4" s="211">
        <f>'Teljesítményértékelési táblázat'!B2</f>
        <v>0</v>
      </c>
      <c r="D4" s="211">
        <f>'Teljesítményértékelési táblázat'!B3</f>
        <v>0</v>
      </c>
      <c r="E4" s="211">
        <f>'Teljesítményértékelési táblázat'!B4</f>
        <v>0</v>
      </c>
      <c r="F4" s="211">
        <f>'Teljesítményértékelési táblázat'!B5</f>
        <v>0</v>
      </c>
      <c r="G4" s="211">
        <f>'Teljesítményértékelési táblázat'!B6</f>
        <v>0</v>
      </c>
      <c r="H4" s="212">
        <f>'Teljesítményértékelési táblázat'!N9</f>
        <v>0</v>
      </c>
      <c r="I4" s="212"/>
      <c r="J4" s="212">
        <f>'Teljesítményértékelési táblázat'!N10</f>
        <v>0</v>
      </c>
      <c r="K4" s="212"/>
      <c r="L4" s="212">
        <f>'Teljesítményértékelési táblázat'!N22</f>
        <v>0</v>
      </c>
      <c r="M4" s="212"/>
      <c r="N4" s="212">
        <f>'Teljesítményértékelési táblázat'!N28</f>
        <v>0</v>
      </c>
      <c r="O4" s="212"/>
      <c r="P4" s="213">
        <f>'Teljesítményértékelési táblázat'!N7</f>
        <v>0</v>
      </c>
      <c r="Q4" s="214"/>
      <c r="R4" s="215"/>
      <c r="S4" s="216"/>
      <c r="T4" s="217"/>
    </row>
  </sheetData>
  <mergeCells count="11">
    <mergeCell ref="R1:R2"/>
    <mergeCell ref="S1:S3"/>
    <mergeCell ref="T1:T3"/>
    <mergeCell ref="B1:G2"/>
    <mergeCell ref="A1:A2"/>
    <mergeCell ref="H2:I2"/>
    <mergeCell ref="J2:K2"/>
    <mergeCell ref="L2:M2"/>
    <mergeCell ref="N2:O2"/>
    <mergeCell ref="H1:Q1"/>
    <mergeCell ref="P2:Q2"/>
  </mergeCells>
  <dataValidations count="1">
    <dataValidation type="list" allowBlank="1" showInputMessage="1" showErrorMessage="1" sqref="S4">
      <formula1>$AQ$3:$AQ$7</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2</vt:i4>
      </vt:variant>
    </vt:vector>
  </HeadingPairs>
  <TitlesOfParts>
    <vt:vector size="5" baseType="lpstr">
      <vt:lpstr>Teljesítményértékelési táblázat</vt:lpstr>
      <vt:lpstr>Útmutató</vt:lpstr>
      <vt:lpstr>Összesítés</vt:lpstr>
      <vt:lpstr>'Teljesítményértékelési táblázat'!Nyomtatási_terület</vt:lpstr>
      <vt:lpstr>súlyfaktorok</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Matlák Péter</cp:lastModifiedBy>
  <cp:lastPrinted>2021-06-07T11:55:28Z</cp:lastPrinted>
  <dcterms:created xsi:type="dcterms:W3CDTF">2020-12-15T13:16:45Z</dcterms:created>
  <dcterms:modified xsi:type="dcterms:W3CDTF">2021-06-08T11:39:02Z</dcterms:modified>
</cp:coreProperties>
</file>