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lap\20260528\"/>
    </mc:Choice>
  </mc:AlternateContent>
  <xr:revisionPtr revIDLastSave="0" documentId="13_ncr:1_{9D625011-B09B-42FA-AC79-2E8F2D3DF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gyedi import" sheetId="17" r:id="rId1"/>
    <sheet name="Kontingens" sheetId="6" state="hidden" r:id="rId2"/>
    <sheet name="Nem rendelhető" sheetId="4" state="hidden" r:id="rId3"/>
    <sheet name="Munka1" sheetId="3" state="hidden" r:id="rId4"/>
  </sheets>
  <definedNames>
    <definedName name="_xlnm._FilterDatabase" localSheetId="0" hidden="1">'Egyedi import'!$A$1:$O$834</definedName>
    <definedName name="_xlnm._FilterDatabase" localSheetId="1" hidden="1">Kontingens!$A$1:$T$35</definedName>
    <definedName name="_xlnm._FilterDatabase" localSheetId="3" hidden="1">Munka1!$A$1:$H$802</definedName>
    <definedName name="_xlnm._FilterDatabase" localSheetId="2" hidden="1">'Nem rendelhető'!$A$202:$XFC$266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5" i="17" l="1"/>
  <c r="F22" i="17"/>
  <c r="F73" i="17"/>
  <c r="F415" i="17"/>
  <c r="F229" i="17"/>
  <c r="F852" i="17"/>
  <c r="F485" i="17"/>
  <c r="F486" i="17"/>
  <c r="F460" i="17"/>
  <c r="F348" i="17"/>
  <c r="F499" i="17"/>
  <c r="F262" i="17"/>
  <c r="F544" i="17"/>
  <c r="F333" i="17"/>
  <c r="F407" i="17"/>
  <c r="F408" i="17"/>
  <c r="F365" i="17"/>
  <c r="F439" i="17" l="1"/>
  <c r="F221" i="17"/>
  <c r="F190" i="17"/>
  <c r="F634" i="17"/>
  <c r="F573" i="17"/>
  <c r="F83" i="17"/>
  <c r="F426" i="17"/>
  <c r="F371" i="17"/>
  <c r="F294" i="17"/>
  <c r="F296" i="17"/>
  <c r="F446" i="17"/>
  <c r="F694" i="17"/>
  <c r="F244" i="17"/>
  <c r="F368" i="17"/>
  <c r="F115" i="17"/>
  <c r="F746" i="17"/>
  <c r="F126" i="17"/>
  <c r="F17" i="17"/>
  <c r="F19" i="17"/>
  <c r="F191" i="17"/>
  <c r="F624" i="17"/>
  <c r="F643" i="17" l="1"/>
  <c r="F685" i="17"/>
  <c r="F626" i="17"/>
  <c r="F429" i="17"/>
  <c r="F430" i="17"/>
  <c r="F228" i="17"/>
  <c r="F148" i="17"/>
  <c r="F651" i="17"/>
  <c r="F511" i="17"/>
  <c r="F689" i="17"/>
  <c r="F527" i="17"/>
  <c r="F605" i="17" l="1"/>
  <c r="F76" i="17"/>
  <c r="F75" i="17"/>
  <c r="F71" i="17"/>
  <c r="F68" i="17"/>
  <c r="F391" i="17"/>
  <c r="F680" i="17"/>
  <c r="F616" i="17"/>
  <c r="F498" i="17"/>
  <c r="F483" i="17"/>
  <c r="F707" i="17"/>
  <c r="F125" i="17" l="1"/>
  <c r="F169" i="17"/>
  <c r="F687" i="17"/>
  <c r="F652" i="17"/>
  <c r="F575" i="17"/>
  <c r="F562" i="17"/>
  <c r="F453" i="17"/>
  <c r="F421" i="17"/>
  <c r="F419" i="17"/>
  <c r="F410" i="17"/>
  <c r="F297" i="17"/>
  <c r="F242" i="17"/>
  <c r="F238" i="17"/>
  <c r="F234" i="17"/>
  <c r="F230" i="17"/>
  <c r="F122" i="17"/>
  <c r="F91" i="17"/>
  <c r="F67" i="17"/>
  <c r="F60" i="17"/>
  <c r="F48" i="17"/>
  <c r="F29" i="17"/>
  <c r="F533" i="17"/>
  <c r="F851" i="17"/>
  <c r="F850" i="17"/>
  <c r="F849" i="17"/>
  <c r="F848" i="17"/>
  <c r="F847" i="17"/>
  <c r="F846" i="17"/>
  <c r="F845" i="17"/>
  <c r="F844" i="17"/>
  <c r="F843" i="17"/>
  <c r="F842" i="17"/>
  <c r="F840" i="17"/>
  <c r="F841" i="17"/>
  <c r="F839" i="17"/>
  <c r="F838" i="17"/>
  <c r="F837" i="17"/>
  <c r="F836" i="17"/>
  <c r="F835" i="17"/>
  <c r="F834" i="17"/>
  <c r="F833" i="17"/>
  <c r="F832" i="17"/>
  <c r="F831" i="17"/>
  <c r="F830" i="17"/>
  <c r="F829" i="17"/>
  <c r="F828" i="17"/>
  <c r="F827" i="17"/>
  <c r="F826" i="17"/>
  <c r="F825" i="17"/>
  <c r="F824" i="17"/>
  <c r="F823" i="17"/>
  <c r="F822" i="17"/>
  <c r="F821" i="17"/>
  <c r="F820" i="17"/>
  <c r="F819" i="17"/>
  <c r="F818" i="17"/>
  <c r="F817" i="17"/>
  <c r="F816" i="17"/>
  <c r="F815" i="17"/>
  <c r="F814" i="17"/>
  <c r="F813" i="17"/>
  <c r="F812" i="17"/>
  <c r="F811" i="17"/>
  <c r="F810" i="17"/>
  <c r="F809" i="17"/>
  <c r="F808" i="17"/>
  <c r="F807" i="17"/>
  <c r="F806" i="17"/>
  <c r="F805" i="17"/>
  <c r="F804" i="17"/>
  <c r="F803" i="17"/>
  <c r="F802" i="17"/>
  <c r="F801" i="17"/>
  <c r="F800" i="17"/>
  <c r="F799" i="17"/>
  <c r="F798" i="17"/>
  <c r="F797" i="17"/>
  <c r="F796" i="17"/>
  <c r="F795" i="17"/>
  <c r="F794" i="17"/>
  <c r="F793" i="17"/>
  <c r="F784" i="17"/>
  <c r="F783" i="17"/>
  <c r="F782" i="17"/>
  <c r="F781" i="17"/>
  <c r="F780" i="17"/>
  <c r="F792" i="17"/>
  <c r="F791" i="17"/>
  <c r="F779" i="17"/>
  <c r="F790" i="17"/>
  <c r="F778" i="17"/>
  <c r="F789" i="17"/>
  <c r="F777" i="17"/>
  <c r="F776" i="17"/>
  <c r="F788" i="17"/>
  <c r="F775" i="17"/>
  <c r="F774" i="17"/>
  <c r="F773" i="17"/>
  <c r="F772" i="17"/>
  <c r="F771" i="17"/>
  <c r="F770" i="17"/>
  <c r="F769" i="17"/>
  <c r="F768" i="17"/>
  <c r="F767" i="17"/>
  <c r="F766" i="17"/>
  <c r="F765" i="17"/>
  <c r="F764" i="17"/>
  <c r="F787" i="17"/>
  <c r="F763" i="17"/>
  <c r="F762" i="17"/>
  <c r="F786" i="17"/>
  <c r="F785" i="17"/>
  <c r="F761" i="17"/>
  <c r="F760" i="17"/>
  <c r="F759" i="17"/>
  <c r="F758" i="17"/>
  <c r="F757" i="17"/>
  <c r="F756" i="17"/>
  <c r="F755" i="17"/>
  <c r="F754" i="17"/>
  <c r="F753" i="17"/>
  <c r="F752" i="17"/>
  <c r="F751" i="17"/>
  <c r="F750" i="17"/>
  <c r="F749" i="17"/>
  <c r="F748" i="17"/>
  <c r="F747" i="17"/>
  <c r="F745" i="17"/>
  <c r="F744" i="17"/>
  <c r="F742" i="17"/>
  <c r="F743" i="17"/>
  <c r="F741" i="17"/>
  <c r="F740" i="17"/>
  <c r="F739" i="17"/>
  <c r="F738" i="17"/>
  <c r="F737" i="17"/>
  <c r="F736" i="17"/>
  <c r="F735" i="17"/>
  <c r="F734" i="17"/>
  <c r="F733" i="17"/>
  <c r="F732" i="17"/>
  <c r="F731" i="17"/>
  <c r="F730" i="17"/>
  <c r="F729" i="17"/>
  <c r="F728" i="17"/>
  <c r="F727" i="17"/>
  <c r="F726" i="17"/>
  <c r="F725" i="17"/>
  <c r="F724" i="17"/>
  <c r="F723" i="17"/>
  <c r="F722" i="17"/>
  <c r="F721" i="17"/>
  <c r="F720" i="17"/>
  <c r="F719" i="17"/>
  <c r="F718" i="17"/>
  <c r="F717" i="17"/>
  <c r="F716" i="17"/>
  <c r="F715" i="17"/>
  <c r="F714" i="17"/>
  <c r="F713" i="17"/>
  <c r="F712" i="17"/>
  <c r="F711" i="17"/>
  <c r="F709" i="17"/>
  <c r="F708" i="17"/>
  <c r="F710" i="17"/>
  <c r="F706" i="17"/>
  <c r="F705" i="17"/>
  <c r="F704" i="17"/>
  <c r="F703" i="17"/>
  <c r="F702" i="17"/>
  <c r="F701" i="17"/>
  <c r="F700" i="17"/>
  <c r="F699" i="17"/>
  <c r="F698" i="17"/>
  <c r="F697" i="17"/>
  <c r="F696" i="17"/>
  <c r="F695" i="17"/>
  <c r="F693" i="17"/>
  <c r="F692" i="17"/>
  <c r="F691" i="17"/>
  <c r="F690" i="17"/>
  <c r="F688" i="17"/>
  <c r="F686" i="17"/>
  <c r="F684" i="17"/>
  <c r="F683" i="17"/>
  <c r="J682" i="17"/>
  <c r="F682" i="17"/>
  <c r="F681" i="17"/>
  <c r="F679" i="17"/>
  <c r="F678" i="17"/>
  <c r="F677" i="17"/>
  <c r="F676" i="17"/>
  <c r="F675" i="17"/>
  <c r="F674" i="17"/>
  <c r="F673" i="17"/>
  <c r="F672" i="17"/>
  <c r="F671" i="17"/>
  <c r="F670" i="17"/>
  <c r="F669" i="17"/>
  <c r="F668" i="17"/>
  <c r="F667" i="17"/>
  <c r="F666" i="17"/>
  <c r="F665" i="17"/>
  <c r="F664" i="17"/>
  <c r="F663" i="17"/>
  <c r="F662" i="17"/>
  <c r="F661" i="17"/>
  <c r="F660" i="17"/>
  <c r="F659" i="17"/>
  <c r="F658" i="17"/>
  <c r="F657" i="17"/>
  <c r="F656" i="17"/>
  <c r="F655" i="17"/>
  <c r="F654" i="17"/>
  <c r="F653" i="17"/>
  <c r="F650" i="17"/>
  <c r="F649" i="17"/>
  <c r="F648" i="17"/>
  <c r="F647" i="17"/>
  <c r="F646" i="17"/>
  <c r="F645" i="17"/>
  <c r="F644" i="17"/>
  <c r="F642" i="17"/>
  <c r="F641" i="17"/>
  <c r="F640" i="17"/>
  <c r="F639" i="17"/>
  <c r="F638" i="17"/>
  <c r="F637" i="17"/>
  <c r="F636" i="17"/>
  <c r="F635" i="17"/>
  <c r="F633" i="17"/>
  <c r="F632" i="17"/>
  <c r="F631" i="17"/>
  <c r="F630" i="17"/>
  <c r="F629" i="17"/>
  <c r="F628" i="17"/>
  <c r="F627" i="17"/>
  <c r="F625" i="17"/>
  <c r="F623" i="17"/>
  <c r="F622" i="17"/>
  <c r="F621" i="17"/>
  <c r="F620" i="17"/>
  <c r="F619" i="17"/>
  <c r="F618" i="17"/>
  <c r="F617" i="17"/>
  <c r="F615" i="17"/>
  <c r="F614" i="17"/>
  <c r="F613" i="17"/>
  <c r="F612" i="17"/>
  <c r="F611" i="17"/>
  <c r="F610" i="17"/>
  <c r="F609" i="17"/>
  <c r="F608" i="17"/>
  <c r="F607" i="17"/>
  <c r="F606" i="17"/>
  <c r="F604" i="17"/>
  <c r="F603" i="17"/>
  <c r="F602" i="17"/>
  <c r="F601" i="17"/>
  <c r="F600" i="17"/>
  <c r="F599" i="17"/>
  <c r="F598" i="17"/>
  <c r="F597" i="17"/>
  <c r="F596" i="17"/>
  <c r="F595" i="17"/>
  <c r="F594" i="17"/>
  <c r="F593" i="17"/>
  <c r="F592" i="17"/>
  <c r="F591" i="17"/>
  <c r="F590" i="17"/>
  <c r="F589" i="17"/>
  <c r="F588" i="17"/>
  <c r="F587" i="17"/>
  <c r="F586" i="17"/>
  <c r="F585" i="17"/>
  <c r="F584" i="17"/>
  <c r="F583" i="17"/>
  <c r="F582" i="17"/>
  <c r="F581" i="17"/>
  <c r="F580" i="17"/>
  <c r="F579" i="17"/>
  <c r="F578" i="17"/>
  <c r="J577" i="17"/>
  <c r="F577" i="17"/>
  <c r="F576" i="17"/>
  <c r="F574" i="17"/>
  <c r="F572" i="17"/>
  <c r="F571" i="17"/>
  <c r="F570" i="17"/>
  <c r="F569" i="17"/>
  <c r="F568" i="17"/>
  <c r="F567" i="17"/>
  <c r="F566" i="17"/>
  <c r="F565" i="17"/>
  <c r="F564" i="17"/>
  <c r="F563" i="17"/>
  <c r="F561" i="17"/>
  <c r="F560" i="17"/>
  <c r="F559" i="17"/>
  <c r="F558" i="17"/>
  <c r="F557" i="17"/>
  <c r="F556" i="17"/>
  <c r="F555" i="17"/>
  <c r="F553" i="17"/>
  <c r="F554" i="17"/>
  <c r="F552" i="17"/>
  <c r="F551" i="17"/>
  <c r="F550" i="17"/>
  <c r="F549" i="17"/>
  <c r="F548" i="17"/>
  <c r="F547" i="17"/>
  <c r="F546" i="17"/>
  <c r="F543" i="17"/>
  <c r="F542" i="17"/>
  <c r="F541" i="17"/>
  <c r="F540" i="17"/>
  <c r="F539" i="17"/>
  <c r="F538" i="17"/>
  <c r="F537" i="17"/>
  <c r="F536" i="17"/>
  <c r="F534" i="17"/>
  <c r="F535" i="17"/>
  <c r="F532" i="17"/>
  <c r="F531" i="17"/>
  <c r="F530" i="17"/>
  <c r="F529" i="17"/>
  <c r="F528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513" i="17"/>
  <c r="F512" i="17"/>
  <c r="F510" i="17"/>
  <c r="F509" i="17"/>
  <c r="F508" i="17"/>
  <c r="F507" i="17"/>
  <c r="F506" i="17"/>
  <c r="F505" i="17"/>
  <c r="F504" i="17"/>
  <c r="F503" i="17"/>
  <c r="F502" i="17"/>
  <c r="F501" i="17"/>
  <c r="F500" i="17"/>
  <c r="F497" i="17"/>
  <c r="F496" i="17"/>
  <c r="F495" i="17"/>
  <c r="F494" i="17"/>
  <c r="F493" i="17"/>
  <c r="F492" i="17"/>
  <c r="F491" i="17"/>
  <c r="F490" i="17"/>
  <c r="F489" i="17"/>
  <c r="F488" i="17"/>
  <c r="F487" i="17"/>
  <c r="F484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7" i="17"/>
  <c r="F466" i="17"/>
  <c r="F469" i="17"/>
  <c r="F468" i="17"/>
  <c r="F465" i="17"/>
  <c r="F464" i="17"/>
  <c r="F463" i="17"/>
  <c r="F462" i="17"/>
  <c r="F461" i="17"/>
  <c r="F459" i="17"/>
  <c r="F458" i="17"/>
  <c r="F457" i="17"/>
  <c r="F456" i="17"/>
  <c r="F455" i="17"/>
  <c r="F454" i="17"/>
  <c r="F452" i="17"/>
  <c r="F451" i="17"/>
  <c r="F450" i="17"/>
  <c r="F449" i="17"/>
  <c r="F448" i="17"/>
  <c r="F447" i="17"/>
  <c r="F445" i="17"/>
  <c r="F444" i="17"/>
  <c r="F443" i="17"/>
  <c r="F442" i="17"/>
  <c r="F441" i="17"/>
  <c r="F440" i="17"/>
  <c r="F438" i="17"/>
  <c r="F437" i="17"/>
  <c r="F436" i="17"/>
  <c r="F435" i="17"/>
  <c r="F434" i="17"/>
  <c r="F433" i="17"/>
  <c r="F432" i="17"/>
  <c r="F431" i="17"/>
  <c r="F428" i="17"/>
  <c r="F427" i="17"/>
  <c r="F425" i="17"/>
  <c r="F424" i="17"/>
  <c r="F423" i="17"/>
  <c r="F422" i="17"/>
  <c r="F420" i="17"/>
  <c r="F418" i="17"/>
  <c r="F417" i="17"/>
  <c r="F416" i="17"/>
  <c r="F411" i="17"/>
  <c r="F414" i="17"/>
  <c r="F413" i="17"/>
  <c r="F412" i="17"/>
  <c r="F409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0" i="17"/>
  <c r="F369" i="17"/>
  <c r="F367" i="17"/>
  <c r="F366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3" i="17"/>
  <c r="F315" i="17"/>
  <c r="F314" i="17"/>
  <c r="F312" i="17"/>
  <c r="F310" i="17"/>
  <c r="F311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5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3" i="17"/>
  <c r="F241" i="17"/>
  <c r="F240" i="17"/>
  <c r="F239" i="17"/>
  <c r="F237" i="17"/>
  <c r="F236" i="17"/>
  <c r="F235" i="17"/>
  <c r="F233" i="17"/>
  <c r="F232" i="17"/>
  <c r="F231" i="17"/>
  <c r="F227" i="17"/>
  <c r="F226" i="17"/>
  <c r="J225" i="17"/>
  <c r="F225" i="17"/>
  <c r="F224" i="17"/>
  <c r="F223" i="17"/>
  <c r="F222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89" i="17"/>
  <c r="F188" i="17"/>
  <c r="F187" i="17"/>
  <c r="F186" i="17"/>
  <c r="F185" i="17"/>
  <c r="F184" i="17"/>
  <c r="F183" i="17"/>
  <c r="F182" i="17"/>
  <c r="F181" i="17"/>
  <c r="F179" i="17"/>
  <c r="F180" i="17"/>
  <c r="F178" i="17"/>
  <c r="F177" i="17"/>
  <c r="F176" i="17"/>
  <c r="F175" i="17"/>
  <c r="F174" i="17"/>
  <c r="F173" i="17"/>
  <c r="F172" i="17"/>
  <c r="F171" i="17"/>
  <c r="F170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J149" i="17"/>
  <c r="F149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4" i="17"/>
  <c r="F123" i="17"/>
  <c r="F121" i="17"/>
  <c r="F120" i="17"/>
  <c r="F119" i="17"/>
  <c r="F118" i="17"/>
  <c r="F117" i="17"/>
  <c r="F116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8" i="17"/>
  <c r="F99" i="17"/>
  <c r="F97" i="17"/>
  <c r="F96" i="17"/>
  <c r="F95" i="17"/>
  <c r="F94" i="17"/>
  <c r="F93" i="17"/>
  <c r="J92" i="17"/>
  <c r="F92" i="17"/>
  <c r="F90" i="17"/>
  <c r="F89" i="17"/>
  <c r="F88" i="17"/>
  <c r="F87" i="17"/>
  <c r="F86" i="17"/>
  <c r="F85" i="17"/>
  <c r="F84" i="17"/>
  <c r="F82" i="17"/>
  <c r="J81" i="17"/>
  <c r="F81" i="17"/>
  <c r="J80" i="17"/>
  <c r="F80" i="17"/>
  <c r="F79" i="17"/>
  <c r="J78" i="17"/>
  <c r="F78" i="17"/>
  <c r="F77" i="17"/>
  <c r="F74" i="17"/>
  <c r="F72" i="17"/>
  <c r="J70" i="17"/>
  <c r="F70" i="17"/>
  <c r="F69" i="17"/>
  <c r="F66" i="17"/>
  <c r="F65" i="17"/>
  <c r="F64" i="17"/>
  <c r="F63" i="17"/>
  <c r="F62" i="17"/>
  <c r="F61" i="17"/>
  <c r="F59" i="17"/>
  <c r="F58" i="17"/>
  <c r="F57" i="17"/>
  <c r="F56" i="17"/>
  <c r="J55" i="17"/>
  <c r="F55" i="17"/>
  <c r="F54" i="17"/>
  <c r="F53" i="17"/>
  <c r="F52" i="17"/>
  <c r="F51" i="17"/>
  <c r="F50" i="17"/>
  <c r="F49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1" i="17"/>
  <c r="F20" i="17"/>
  <c r="F18" i="17"/>
  <c r="F16" i="17"/>
  <c r="F15" i="17"/>
  <c r="F14" i="17"/>
  <c r="F13" i="17"/>
  <c r="F12" i="17"/>
  <c r="F11" i="17"/>
  <c r="F10" i="17"/>
  <c r="F9" i="17"/>
  <c r="F8" i="17"/>
  <c r="J7" i="17"/>
  <c r="F7" i="17"/>
  <c r="F6" i="17"/>
  <c r="F5" i="17"/>
  <c r="F4" i="17"/>
  <c r="F3" i="17"/>
  <c r="F2" i="17"/>
  <c r="D199" i="3" l="1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P266" i="4"/>
  <c r="G266" i="4"/>
  <c r="P265" i="4"/>
  <c r="G265" i="4"/>
  <c r="P264" i="4"/>
  <c r="G264" i="4"/>
  <c r="P263" i="4"/>
  <c r="G263" i="4"/>
  <c r="P262" i="4"/>
  <c r="G262" i="4"/>
  <c r="P261" i="4"/>
  <c r="G261" i="4"/>
  <c r="P260" i="4"/>
  <c r="G260" i="4"/>
  <c r="P259" i="4"/>
  <c r="G259" i="4"/>
  <c r="P258" i="4"/>
  <c r="G258" i="4"/>
  <c r="P257" i="4"/>
  <c r="G257" i="4"/>
  <c r="P256" i="4"/>
  <c r="G256" i="4"/>
  <c r="P255" i="4"/>
  <c r="G255" i="4"/>
  <c r="P254" i="4"/>
  <c r="G254" i="4"/>
  <c r="P253" i="4"/>
  <c r="G253" i="4"/>
  <c r="P252" i="4"/>
  <c r="G252" i="4"/>
  <c r="P251" i="4"/>
  <c r="G251" i="4"/>
  <c r="P250" i="4"/>
  <c r="G250" i="4"/>
  <c r="P249" i="4"/>
  <c r="G249" i="4"/>
  <c r="P248" i="4"/>
  <c r="G248" i="4"/>
  <c r="P247" i="4"/>
  <c r="G247" i="4"/>
  <c r="P246" i="4"/>
  <c r="G246" i="4"/>
  <c r="P245" i="4"/>
  <c r="G245" i="4"/>
  <c r="P244" i="4"/>
  <c r="G244" i="4"/>
  <c r="P243" i="4"/>
  <c r="G243" i="4"/>
  <c r="P242" i="4"/>
  <c r="G242" i="4"/>
  <c r="P241" i="4"/>
  <c r="G241" i="4"/>
  <c r="P240" i="4"/>
  <c r="G240" i="4"/>
  <c r="P239" i="4"/>
  <c r="G239" i="4"/>
  <c r="G238" i="4"/>
  <c r="P237" i="4"/>
  <c r="G237" i="4"/>
  <c r="P236" i="4"/>
  <c r="G236" i="4"/>
  <c r="P235" i="4"/>
  <c r="G235" i="4"/>
  <c r="P234" i="4"/>
  <c r="G234" i="4"/>
  <c r="P233" i="4"/>
  <c r="G233" i="4"/>
  <c r="P232" i="4"/>
  <c r="G232" i="4"/>
  <c r="P231" i="4"/>
  <c r="G231" i="4"/>
  <c r="P230" i="4"/>
  <c r="G230" i="4"/>
  <c r="P229" i="4"/>
  <c r="G229" i="4"/>
  <c r="P228" i="4"/>
  <c r="G228" i="4"/>
  <c r="P227" i="4"/>
  <c r="G227" i="4"/>
  <c r="P226" i="4"/>
  <c r="G226" i="4"/>
  <c r="P225" i="4"/>
  <c r="G225" i="4"/>
  <c r="P224" i="4"/>
  <c r="G224" i="4"/>
  <c r="P223" i="4"/>
  <c r="G223" i="4"/>
  <c r="P222" i="4"/>
  <c r="G222" i="4"/>
  <c r="P221" i="4"/>
  <c r="G221" i="4"/>
  <c r="P220" i="4"/>
  <c r="G220" i="4"/>
  <c r="P219" i="4"/>
  <c r="G219" i="4"/>
  <c r="P218" i="4"/>
  <c r="G218" i="4"/>
  <c r="P217" i="4"/>
  <c r="G217" i="4"/>
  <c r="P216" i="4"/>
  <c r="G216" i="4"/>
  <c r="P215" i="4"/>
  <c r="G215" i="4"/>
  <c r="P214" i="4"/>
  <c r="G214" i="4"/>
  <c r="P213" i="4"/>
  <c r="G213" i="4"/>
  <c r="P212" i="4"/>
  <c r="G212" i="4"/>
  <c r="P211" i="4"/>
  <c r="G211" i="4"/>
  <c r="P210" i="4"/>
  <c r="G210" i="4"/>
  <c r="P209" i="4"/>
  <c r="G209" i="4"/>
  <c r="P208" i="4"/>
  <c r="G208" i="4"/>
  <c r="P207" i="4"/>
  <c r="G207" i="4"/>
  <c r="P206" i="4"/>
  <c r="G206" i="4"/>
  <c r="P205" i="4"/>
  <c r="G205" i="4"/>
  <c r="P204" i="4"/>
  <c r="G204" i="4"/>
  <c r="P203" i="4"/>
  <c r="G203" i="4"/>
  <c r="P202" i="4"/>
  <c r="G202" i="4"/>
  <c r="P200" i="4"/>
  <c r="G200" i="4"/>
  <c r="P199" i="4"/>
  <c r="G199" i="4"/>
  <c r="P198" i="4"/>
  <c r="G198" i="4"/>
  <c r="P197" i="4"/>
  <c r="G197" i="4"/>
  <c r="P196" i="4"/>
  <c r="G196" i="4"/>
  <c r="P195" i="4"/>
  <c r="G195" i="4"/>
  <c r="P194" i="4"/>
  <c r="G194" i="4"/>
  <c r="P193" i="4"/>
  <c r="G193" i="4"/>
  <c r="P192" i="4"/>
  <c r="G192" i="4"/>
  <c r="P191" i="4"/>
  <c r="G191" i="4"/>
  <c r="P190" i="4"/>
  <c r="G190" i="4"/>
  <c r="P189" i="4"/>
  <c r="G189" i="4"/>
  <c r="P188" i="4"/>
  <c r="G188" i="4"/>
  <c r="P187" i="4"/>
  <c r="G187" i="4"/>
  <c r="P186" i="4"/>
  <c r="G186" i="4"/>
  <c r="P185" i="4"/>
  <c r="G185" i="4"/>
  <c r="P184" i="4"/>
  <c r="G184" i="4"/>
  <c r="P183" i="4"/>
  <c r="G183" i="4"/>
  <c r="P182" i="4"/>
  <c r="G182" i="4"/>
  <c r="P181" i="4"/>
  <c r="G181" i="4"/>
  <c r="P180" i="4"/>
  <c r="G180" i="4"/>
  <c r="P179" i="4"/>
  <c r="G179" i="4"/>
  <c r="P178" i="4"/>
  <c r="G178" i="4"/>
  <c r="P177" i="4"/>
  <c r="G177" i="4"/>
  <c r="P176" i="4"/>
  <c r="G176" i="4"/>
  <c r="P175" i="4"/>
  <c r="G175" i="4"/>
  <c r="P174" i="4"/>
  <c r="G174" i="4"/>
  <c r="P173" i="4"/>
  <c r="G173" i="4"/>
  <c r="P172" i="4"/>
  <c r="G172" i="4"/>
  <c r="P171" i="4"/>
  <c r="G171" i="4"/>
  <c r="P170" i="4"/>
  <c r="G170" i="4"/>
  <c r="P169" i="4"/>
  <c r="G169" i="4"/>
  <c r="P168" i="4"/>
  <c r="G168" i="4"/>
  <c r="P167" i="4"/>
  <c r="G167" i="4"/>
  <c r="P166" i="4"/>
  <c r="G166" i="4"/>
  <c r="P165" i="4"/>
  <c r="G165" i="4"/>
  <c r="P164" i="4"/>
  <c r="G164" i="4"/>
  <c r="P163" i="4"/>
  <c r="G163" i="4"/>
  <c r="P162" i="4"/>
  <c r="G162" i="4"/>
  <c r="P161" i="4"/>
  <c r="G161" i="4"/>
  <c r="P160" i="4"/>
  <c r="G160" i="4"/>
  <c r="P159" i="4"/>
  <c r="G159" i="4"/>
  <c r="P158" i="4"/>
  <c r="G158" i="4"/>
  <c r="P157" i="4"/>
  <c r="G157" i="4"/>
  <c r="P156" i="4"/>
  <c r="G156" i="4"/>
  <c r="P155" i="4"/>
  <c r="G155" i="4"/>
  <c r="P154" i="4"/>
  <c r="G154" i="4"/>
  <c r="P153" i="4"/>
  <c r="G153" i="4"/>
  <c r="P149" i="4"/>
  <c r="G149" i="4"/>
  <c r="P148" i="4"/>
  <c r="G148" i="4"/>
  <c r="P147" i="4"/>
  <c r="G147" i="4"/>
  <c r="P146" i="4"/>
  <c r="G146" i="4"/>
  <c r="P145" i="4"/>
  <c r="G145" i="4"/>
  <c r="P144" i="4"/>
  <c r="G144" i="4"/>
  <c r="P143" i="4"/>
  <c r="G143" i="4"/>
  <c r="P142" i="4"/>
  <c r="G142" i="4"/>
  <c r="P141" i="4"/>
  <c r="G141" i="4"/>
  <c r="P140" i="4"/>
  <c r="G140" i="4"/>
  <c r="P139" i="4"/>
  <c r="G139" i="4"/>
  <c r="P138" i="4"/>
  <c r="G138" i="4"/>
  <c r="P137" i="4"/>
  <c r="G137" i="4"/>
  <c r="P136" i="4"/>
  <c r="G136" i="4"/>
  <c r="P135" i="4"/>
  <c r="G135" i="4"/>
  <c r="P134" i="4"/>
  <c r="G134" i="4"/>
  <c r="P133" i="4"/>
  <c r="G133" i="4"/>
  <c r="P132" i="4"/>
  <c r="G132" i="4"/>
  <c r="P131" i="4"/>
  <c r="G131" i="4"/>
  <c r="P130" i="4"/>
  <c r="G130" i="4"/>
  <c r="P129" i="4"/>
  <c r="G129" i="4"/>
  <c r="P128" i="4"/>
  <c r="G128" i="4"/>
  <c r="P127" i="4"/>
  <c r="G127" i="4"/>
  <c r="P126" i="4"/>
  <c r="G126" i="4"/>
  <c r="P125" i="4"/>
  <c r="G125" i="4"/>
  <c r="P124" i="4"/>
  <c r="G124" i="4"/>
  <c r="P123" i="4"/>
  <c r="G123" i="4"/>
  <c r="P122" i="4"/>
  <c r="G122" i="4"/>
  <c r="P121" i="4"/>
  <c r="G121" i="4"/>
  <c r="P120" i="4"/>
  <c r="G120" i="4"/>
  <c r="P119" i="4"/>
  <c r="G119" i="4"/>
  <c r="P118" i="4"/>
  <c r="G118" i="4"/>
  <c r="P117" i="4"/>
  <c r="G117" i="4"/>
  <c r="P116" i="4"/>
  <c r="G116" i="4"/>
  <c r="P115" i="4"/>
  <c r="G115" i="4"/>
  <c r="P114" i="4"/>
  <c r="G114" i="4"/>
  <c r="P113" i="4"/>
  <c r="G113" i="4"/>
  <c r="P112" i="4"/>
  <c r="G112" i="4"/>
  <c r="P111" i="4"/>
  <c r="G111" i="4"/>
  <c r="P110" i="4"/>
  <c r="G110" i="4"/>
  <c r="P109" i="4"/>
  <c r="G109" i="4"/>
  <c r="P108" i="4"/>
  <c r="G108" i="4"/>
  <c r="P107" i="4"/>
  <c r="G107" i="4"/>
  <c r="P106" i="4"/>
  <c r="G106" i="4"/>
  <c r="P105" i="4"/>
  <c r="G105" i="4"/>
  <c r="P104" i="4"/>
  <c r="G104" i="4"/>
  <c r="P103" i="4"/>
  <c r="G103" i="4"/>
  <c r="P102" i="4"/>
  <c r="G102" i="4"/>
  <c r="P101" i="4"/>
  <c r="G101" i="4"/>
  <c r="P100" i="4"/>
  <c r="G100" i="4"/>
  <c r="P99" i="4"/>
  <c r="G99" i="4"/>
  <c r="P98" i="4"/>
  <c r="G98" i="4"/>
  <c r="P97" i="4"/>
  <c r="G97" i="4"/>
  <c r="P96" i="4"/>
  <c r="G96" i="4"/>
  <c r="P95" i="4"/>
  <c r="G95" i="4"/>
  <c r="P94" i="4"/>
  <c r="G94" i="4"/>
  <c r="P93" i="4"/>
  <c r="G93" i="4"/>
  <c r="P92" i="4"/>
  <c r="G92" i="4"/>
  <c r="P91" i="4"/>
  <c r="G91" i="4"/>
  <c r="P90" i="4"/>
  <c r="G90" i="4"/>
  <c r="P89" i="4"/>
  <c r="G89" i="4"/>
  <c r="P88" i="4"/>
  <c r="G88" i="4"/>
  <c r="P87" i="4"/>
  <c r="G87" i="4"/>
  <c r="P86" i="4"/>
  <c r="G86" i="4"/>
  <c r="P85" i="4"/>
  <c r="G85" i="4"/>
  <c r="P84" i="4"/>
  <c r="G84" i="4"/>
  <c r="P83" i="4"/>
  <c r="G83" i="4"/>
  <c r="P82" i="4"/>
  <c r="G82" i="4"/>
  <c r="P81" i="4"/>
  <c r="G81" i="4"/>
  <c r="P80" i="4"/>
  <c r="G80" i="4"/>
  <c r="P79" i="4"/>
  <c r="G79" i="4"/>
  <c r="P78" i="4"/>
  <c r="G78" i="4"/>
  <c r="P77" i="4"/>
  <c r="G77" i="4"/>
  <c r="P76" i="4"/>
  <c r="G76" i="4"/>
  <c r="P75" i="4"/>
  <c r="G75" i="4"/>
  <c r="P74" i="4"/>
  <c r="G74" i="4"/>
  <c r="P73" i="4"/>
  <c r="G73" i="4"/>
  <c r="P72" i="4"/>
  <c r="G72" i="4"/>
  <c r="P71" i="4"/>
  <c r="G71" i="4"/>
  <c r="P70" i="4"/>
  <c r="G70" i="4"/>
  <c r="P69" i="4"/>
  <c r="G69" i="4"/>
  <c r="P68" i="4"/>
  <c r="G68" i="4"/>
  <c r="P67" i="4"/>
  <c r="G67" i="4"/>
  <c r="P66" i="4"/>
  <c r="G66" i="4"/>
  <c r="P65" i="4"/>
  <c r="G65" i="4"/>
  <c r="P64" i="4"/>
  <c r="G64" i="4"/>
  <c r="P63" i="4"/>
  <c r="G63" i="4"/>
  <c r="P62" i="4"/>
  <c r="G62" i="4"/>
  <c r="P60" i="4"/>
  <c r="G60" i="4"/>
  <c r="P59" i="4"/>
  <c r="G59" i="4"/>
  <c r="P58" i="4"/>
  <c r="G58" i="4"/>
  <c r="P57" i="4"/>
  <c r="G57" i="4"/>
  <c r="P56" i="4"/>
  <c r="G56" i="4"/>
  <c r="P55" i="4"/>
  <c r="G55" i="4"/>
  <c r="P54" i="4"/>
  <c r="G54" i="4"/>
  <c r="P53" i="4"/>
  <c r="G53" i="4"/>
  <c r="P52" i="4"/>
  <c r="G52" i="4"/>
  <c r="P51" i="4"/>
  <c r="G51" i="4"/>
  <c r="P50" i="4"/>
  <c r="G50" i="4"/>
  <c r="P49" i="4"/>
  <c r="P48" i="4"/>
  <c r="G48" i="4"/>
  <c r="P47" i="4"/>
  <c r="G47" i="4"/>
  <c r="P46" i="4"/>
  <c r="G46" i="4"/>
  <c r="P45" i="4"/>
  <c r="G45" i="4"/>
  <c r="P44" i="4"/>
  <c r="G44" i="4"/>
  <c r="P43" i="4"/>
  <c r="G43" i="4"/>
  <c r="P42" i="4"/>
  <c r="G42" i="4"/>
  <c r="P41" i="4"/>
  <c r="G41" i="4"/>
  <c r="P40" i="4"/>
  <c r="G40" i="4"/>
  <c r="P39" i="4"/>
  <c r="G39" i="4"/>
  <c r="P38" i="4"/>
  <c r="G38" i="4"/>
  <c r="P37" i="4"/>
  <c r="P36" i="4"/>
  <c r="G36" i="4"/>
  <c r="P35" i="4"/>
  <c r="G35" i="4"/>
  <c r="P34" i="4"/>
  <c r="G34" i="4"/>
  <c r="P33" i="4"/>
  <c r="G33" i="4"/>
  <c r="P32" i="4"/>
  <c r="G32" i="4"/>
  <c r="P31" i="4"/>
  <c r="G31" i="4"/>
  <c r="P30" i="4"/>
  <c r="G30" i="4"/>
  <c r="P29" i="4"/>
  <c r="G29" i="4"/>
  <c r="P28" i="4"/>
  <c r="G28" i="4"/>
  <c r="P27" i="4"/>
  <c r="G27" i="4"/>
  <c r="P26" i="4"/>
  <c r="G26" i="4"/>
  <c r="P25" i="4"/>
  <c r="G25" i="4"/>
  <c r="P24" i="4"/>
  <c r="G24" i="4"/>
  <c r="P23" i="4"/>
  <c r="G23" i="4"/>
  <c r="P22" i="4"/>
  <c r="G22" i="4"/>
  <c r="P21" i="4"/>
  <c r="G21" i="4"/>
  <c r="P20" i="4"/>
  <c r="G20" i="4"/>
  <c r="P19" i="4"/>
  <c r="G19" i="4"/>
  <c r="P18" i="4"/>
  <c r="G18" i="4"/>
  <c r="P17" i="4"/>
  <c r="G17" i="4"/>
  <c r="P16" i="4"/>
  <c r="G16" i="4"/>
  <c r="P15" i="4"/>
  <c r="G15" i="4"/>
  <c r="P14" i="4"/>
  <c r="G14" i="4"/>
  <c r="P13" i="4"/>
  <c r="G13" i="4"/>
  <c r="P12" i="4"/>
  <c r="G12" i="4"/>
  <c r="P11" i="4"/>
  <c r="G11" i="4"/>
  <c r="P10" i="4"/>
  <c r="G10" i="4"/>
  <c r="P9" i="4"/>
  <c r="G9" i="4"/>
  <c r="P8" i="4"/>
  <c r="G8" i="4"/>
  <c r="P7" i="4"/>
  <c r="G7" i="4"/>
  <c r="P6" i="4"/>
  <c r="G6" i="4"/>
  <c r="P5" i="4"/>
  <c r="G5" i="4"/>
  <c r="P4" i="4"/>
  <c r="G4" i="4"/>
  <c r="P3" i="4"/>
  <c r="G3" i="4"/>
  <c r="P2" i="4"/>
  <c r="G2" i="4"/>
  <c r="P35" i="6"/>
  <c r="G35" i="6"/>
  <c r="P34" i="6"/>
  <c r="G34" i="6"/>
  <c r="P33" i="6"/>
  <c r="G33" i="6"/>
  <c r="P32" i="6"/>
  <c r="G32" i="6"/>
  <c r="P31" i="6"/>
  <c r="G31" i="6"/>
  <c r="P30" i="6"/>
  <c r="G30" i="6"/>
  <c r="P29" i="6"/>
  <c r="G29" i="6"/>
  <c r="P28" i="6"/>
  <c r="G28" i="6"/>
  <c r="P27" i="6"/>
  <c r="G27" i="6"/>
  <c r="P26" i="6"/>
  <c r="G26" i="6"/>
  <c r="P25" i="6"/>
  <c r="G25" i="6"/>
  <c r="P24" i="6"/>
  <c r="G24" i="6"/>
  <c r="P23" i="6"/>
  <c r="K23" i="6"/>
  <c r="G23" i="6"/>
  <c r="P22" i="6"/>
  <c r="G22" i="6"/>
  <c r="P21" i="6"/>
  <c r="G21" i="6"/>
  <c r="P20" i="6"/>
  <c r="G20" i="6"/>
  <c r="P19" i="6"/>
  <c r="G19" i="6"/>
  <c r="P18" i="6"/>
  <c r="G18" i="6"/>
  <c r="P17" i="6"/>
  <c r="G17" i="6"/>
  <c r="P16" i="6"/>
  <c r="G16" i="6"/>
  <c r="P15" i="6"/>
  <c r="G15" i="6"/>
  <c r="P14" i="6"/>
  <c r="G14" i="6"/>
  <c r="P13" i="6"/>
  <c r="G13" i="6"/>
  <c r="P12" i="6"/>
  <c r="G12" i="6"/>
  <c r="P11" i="6"/>
  <c r="G11" i="6"/>
  <c r="P10" i="6"/>
  <c r="G10" i="6"/>
  <c r="P9" i="6"/>
  <c r="G9" i="6"/>
  <c r="P8" i="6"/>
  <c r="G8" i="6"/>
  <c r="P7" i="6"/>
  <c r="G7" i="6"/>
  <c r="P6" i="6"/>
  <c r="G6" i="6"/>
  <c r="P5" i="6"/>
  <c r="G5" i="6"/>
  <c r="P4" i="6"/>
  <c r="G4" i="6"/>
  <c r="P3" i="6"/>
  <c r="G3" i="6"/>
  <c r="P2" i="6"/>
  <c r="G2" i="6"/>
</calcChain>
</file>

<file path=xl/sharedStrings.xml><?xml version="1.0" encoding="utf-8"?>
<sst xmlns="http://schemas.openxmlformats.org/spreadsheetml/2006/main" count="10872" uniqueCount="2947">
  <si>
    <t>Segéd</t>
  </si>
  <si>
    <t>ATC</t>
  </si>
  <si>
    <t>Egyesített hatóanyag név</t>
  </si>
  <si>
    <t>Szállító által megadott hatóanyag</t>
  </si>
  <si>
    <t>Terméknév</t>
  </si>
  <si>
    <t>Hatáserősség</t>
  </si>
  <si>
    <t>Terméknév egyesített</t>
  </si>
  <si>
    <t>Gyógyszerforma</t>
  </si>
  <si>
    <t>Forma</t>
  </si>
  <si>
    <t>Kiszerelés</t>
  </si>
  <si>
    <t>Hatóanyag tartalom</t>
  </si>
  <si>
    <t>Készlet- információ</t>
  </si>
  <si>
    <t>Származási ország kódja</t>
  </si>
  <si>
    <t>Származási ország</t>
  </si>
  <si>
    <t>Nettó átadási ár (HUF)</t>
  </si>
  <si>
    <t>Nettó egységár (HUF)</t>
  </si>
  <si>
    <t>Szálltó</t>
  </si>
  <si>
    <t>Érvényes</t>
  </si>
  <si>
    <t>Megjegyzés</t>
  </si>
  <si>
    <t>Korábbi ár</t>
  </si>
  <si>
    <t>-</t>
  </si>
  <si>
    <t>racepinephrine</t>
  </si>
  <si>
    <t>S2 Racepinephrine 0,5ml inhal oldat 30x</t>
  </si>
  <si>
    <t>inhalációs</t>
  </si>
  <si>
    <t>Készleten</t>
  </si>
  <si>
    <t>USA</t>
  </si>
  <si>
    <t>Amerikai Egyesült Államok</t>
  </si>
  <si>
    <t>Medigo (Euromedic)</t>
  </si>
  <si>
    <t>x</t>
  </si>
  <si>
    <t>Beérkezés: várhatóan 4 hét múlva</t>
  </si>
  <si>
    <t>PharmaRoad</t>
  </si>
  <si>
    <t>hypermellose</t>
  </si>
  <si>
    <t>hypromellose</t>
  </si>
  <si>
    <t>Methocel 2% szemcsepp 1x30g</t>
  </si>
  <si>
    <t>szemészeti</t>
  </si>
  <si>
    <t>D</t>
  </si>
  <si>
    <t>Németország</t>
  </si>
  <si>
    <t>natrium hialuronat</t>
  </si>
  <si>
    <t>A01AB04</t>
  </si>
  <si>
    <t>amphotericin B</t>
  </si>
  <si>
    <t>orális</t>
  </si>
  <si>
    <t>Ampho-Moronal 100mg/ml szuszp 50ml 1x</t>
  </si>
  <si>
    <t>Ampho-Moronal</t>
  </si>
  <si>
    <t>50ml</t>
  </si>
  <si>
    <t>szuszp.</t>
  </si>
  <si>
    <t>MediwingsPharma</t>
  </si>
  <si>
    <t>A02BB01</t>
  </si>
  <si>
    <t>misoprostol</t>
  </si>
  <si>
    <t>Cyprostol 200 mcg tabletta 50x</t>
  </si>
  <si>
    <t>A03AB02</t>
  </si>
  <si>
    <t>glycopyrronium bromide</t>
  </si>
  <si>
    <t>Glycopyrroniumbromid</t>
  </si>
  <si>
    <t>Robinul</t>
  </si>
  <si>
    <t>0,2mg/ml 5x</t>
  </si>
  <si>
    <t>inj.</t>
  </si>
  <si>
    <t>parenterális</t>
  </si>
  <si>
    <t>glycopyrroniumbromid</t>
  </si>
  <si>
    <t>Robinul 0,2 mg/ml old inj 1ml 5x</t>
  </si>
  <si>
    <t>A03AE04</t>
  </si>
  <si>
    <t>prukaloprid</t>
  </si>
  <si>
    <t>2mg 28x</t>
  </si>
  <si>
    <t>ftbl.</t>
  </si>
  <si>
    <t>UK</t>
  </si>
  <si>
    <t>Anglia</t>
  </si>
  <si>
    <t>A03BB01</t>
  </si>
  <si>
    <t>hyoscine butylbromide</t>
  </si>
  <si>
    <t>Buscopan 20mg/1ml oldatos injekció 5x1ml</t>
  </si>
  <si>
    <t>Atlas raktáron!</t>
  </si>
  <si>
    <t>Phoenix</t>
  </si>
  <si>
    <t>20mg/ml 5x</t>
  </si>
  <si>
    <t>A05AA02</t>
  </si>
  <si>
    <t>ursodeoxikólsav</t>
  </si>
  <si>
    <t>Ursofalk 250mg/5ml szuszp 250ml 1x</t>
  </si>
  <si>
    <t>30x</t>
  </si>
  <si>
    <t>A05BA</t>
  </si>
  <si>
    <t>ornithine aspartate</t>
  </si>
  <si>
    <t>A05BA17</t>
  </si>
  <si>
    <t>Ornithine/Aspartate</t>
  </si>
  <si>
    <t>Hepa Merz</t>
  </si>
  <si>
    <t>5gr/10ml 10x</t>
  </si>
  <si>
    <t>ornithinaspartat</t>
  </si>
  <si>
    <t>Hepa-Merz konc old inf 0,5g/ml 10ml 10x</t>
  </si>
  <si>
    <t>A07AA06</t>
  </si>
  <si>
    <t>paromomycin</t>
  </si>
  <si>
    <t>IT</t>
  </si>
  <si>
    <t>Olaszország</t>
  </si>
  <si>
    <t>2-4 hét</t>
  </si>
  <si>
    <t>AT</t>
  </si>
  <si>
    <t>Ausztria</t>
  </si>
  <si>
    <t>2-3 hét</t>
  </si>
  <si>
    <t>HUMATIN Kapseln 28x</t>
  </si>
  <si>
    <t>A07AA10</t>
  </si>
  <si>
    <t>colistin</t>
  </si>
  <si>
    <t>Áremelkedés!</t>
  </si>
  <si>
    <t>A07FA51</t>
  </si>
  <si>
    <t>lyophilised Bifidobacterium bifidum; lyophilised Lactobacillus acidophilus</t>
  </si>
  <si>
    <t>Infloran kemény kapszula 20x</t>
  </si>
  <si>
    <t>per os</t>
  </si>
  <si>
    <t>A10BF01</t>
  </si>
  <si>
    <t>acarbose</t>
  </si>
  <si>
    <t>RO</t>
  </si>
  <si>
    <t>Románia</t>
  </si>
  <si>
    <t>Szállítási idő kb. 2 hét.</t>
  </si>
  <si>
    <t>Beszerzési idő 6-7 hét</t>
  </si>
  <si>
    <t>A11DA01</t>
  </si>
  <si>
    <t>piridoxin</t>
  </si>
  <si>
    <t>tiamin (b1-vitamin)</t>
  </si>
  <si>
    <t>Vitamin B1-Injektopas 100mg/2ml oldatos injekció 100x2ml</t>
  </si>
  <si>
    <t>A11HA05</t>
  </si>
  <si>
    <t>biotin</t>
  </si>
  <si>
    <t>Biotin-ratiopharm</t>
  </si>
  <si>
    <t>5mg 90x</t>
  </si>
  <si>
    <t>tbl.</t>
  </si>
  <si>
    <t>Biotin RTP 5mg tabletta 90x</t>
  </si>
  <si>
    <t>Szállítási idő: kb. 2 hét</t>
  </si>
  <si>
    <t>A11HA30</t>
  </si>
  <si>
    <t>dexpanthenol</t>
  </si>
  <si>
    <t xml:space="preserve">Panthenol JENAPHARM </t>
  </si>
  <si>
    <t>100mg 100x</t>
  </si>
  <si>
    <t>dexpanthénol</t>
  </si>
  <si>
    <t xml:space="preserve">Bépanthén </t>
  </si>
  <si>
    <t>250mg/ml 6x</t>
  </si>
  <si>
    <t>B/FR</t>
  </si>
  <si>
    <t>Belgium / Franciaország</t>
  </si>
  <si>
    <t>A16AA01</t>
  </si>
  <si>
    <t>levocarnitin</t>
  </si>
  <si>
    <t>Biocarn 1g/3,3ml szirup 50ml 3x</t>
  </si>
  <si>
    <t>Levocarnitin</t>
  </si>
  <si>
    <t xml:space="preserve">L-Carn  </t>
  </si>
  <si>
    <t>1g/5ml 5x</t>
  </si>
  <si>
    <t>B01AB01</t>
  </si>
  <si>
    <t>(sertésbél-nyálkahártyából kinyert) heparin-nátrium</t>
  </si>
  <si>
    <t>B01AC07</t>
  </si>
  <si>
    <t>dipyridamole</t>
  </si>
  <si>
    <t>Dipyridamol</t>
  </si>
  <si>
    <t>Persantin</t>
  </si>
  <si>
    <t>10mg/2ml 5x</t>
  </si>
  <si>
    <t>Hiánycikk</t>
  </si>
  <si>
    <t>DIPYRIDAMOLE 5 MG-ML VL 5X10 ML</t>
  </si>
  <si>
    <t>US</t>
  </si>
  <si>
    <t>B01AC17</t>
  </si>
  <si>
    <t>tirofiban</t>
  </si>
  <si>
    <t>Aggrastat 250mcg/ml koncentrátum oldatos infúzióhoz 1x50ml</t>
  </si>
  <si>
    <t>Beszerzési idő 2-4 hét</t>
  </si>
  <si>
    <t>Tirofiban Alt 50mcg/ml old inf 250ml 1x</t>
  </si>
  <si>
    <t>ES</t>
  </si>
  <si>
    <t>Spanyolország</t>
  </si>
  <si>
    <t>B01AE03</t>
  </si>
  <si>
    <t>argatroban</t>
  </si>
  <si>
    <t xml:space="preserve">Argatra </t>
  </si>
  <si>
    <t>100mg/ml – 2,5ml 1x</t>
  </si>
  <si>
    <t>inj</t>
  </si>
  <si>
    <t>B01AE06</t>
  </si>
  <si>
    <t>bivalirudin</t>
  </si>
  <si>
    <t>Bivalirudina Sala</t>
  </si>
  <si>
    <t>250mg 10x</t>
  </si>
  <si>
    <t>por</t>
  </si>
  <si>
    <t>B01AX05</t>
  </si>
  <si>
    <t>fondaparinux sodium</t>
  </si>
  <si>
    <t>fondaparinux-nátrium</t>
  </si>
  <si>
    <t xml:space="preserve">Arixtra </t>
  </si>
  <si>
    <t>2,5mg/0,5ml 10x</t>
  </si>
  <si>
    <t>Inj</t>
  </si>
  <si>
    <t>Arixtra 2,5mg/0,5ml old.inj. e.t.f 10x</t>
  </si>
  <si>
    <t>B02BD07</t>
  </si>
  <si>
    <t>faktor XIII</t>
  </si>
  <si>
    <t>FIBROGAMMIN  250NE 1X</t>
  </si>
  <si>
    <t>Euromedic</t>
  </si>
  <si>
    <t>B03AB05</t>
  </si>
  <si>
    <t>vas(III)-hidroxid-szacharóz</t>
  </si>
  <si>
    <t>Fermed 20mg/ml old inj inf 5ml 5x</t>
  </si>
  <si>
    <t>B03AC02</t>
  </si>
  <si>
    <t>Eisen-Sucrose-Komplex</t>
  </si>
  <si>
    <t>FerMed</t>
  </si>
  <si>
    <t>B05BA01</t>
  </si>
  <si>
    <t>aminosavak</t>
  </si>
  <si>
    <t>rendelésre szállítjuk</t>
  </si>
  <si>
    <t>B05BB01</t>
  </si>
  <si>
    <t>calcium gluconate</t>
  </si>
  <si>
    <t>calciumgluconat</t>
  </si>
  <si>
    <t xml:space="preserve">Calciumgluconat B. Braun 10% </t>
  </si>
  <si>
    <t>20x10ml</t>
  </si>
  <si>
    <t>sodium hydrogen carbonate</t>
  </si>
  <si>
    <t>natriumhydrogencarbonat</t>
  </si>
  <si>
    <t>Natriumhydrogencarbonat 4,2% B.Braun 250ml</t>
  </si>
  <si>
    <t>0,042 10x</t>
  </si>
  <si>
    <t>inf.</t>
  </si>
  <si>
    <t>B05XA07</t>
  </si>
  <si>
    <t>calcium chloride</t>
  </si>
  <si>
    <t>calciumchlorid</t>
  </si>
  <si>
    <t>Calciumchlorid 1N Bernburg old 100ml 20x</t>
  </si>
  <si>
    <t>B05XA14</t>
  </si>
  <si>
    <t>B05XA16</t>
  </si>
  <si>
    <t>oldat szervtranszplantációhoz</t>
  </si>
  <si>
    <t>perfúzó</t>
  </si>
  <si>
    <t>beérkezés alatt</t>
  </si>
  <si>
    <t>Custodiol oldat műa zsákban 1000ml 6x</t>
  </si>
  <si>
    <t>Custodiol oldat műa zsákban 5000ml 2x</t>
  </si>
  <si>
    <t>B05XB01</t>
  </si>
  <si>
    <t>argininhydrochlorid</t>
  </si>
  <si>
    <t>L-Arginin-hydochlorid</t>
  </si>
  <si>
    <t>0,21 5x</t>
  </si>
  <si>
    <t>B05XX02</t>
  </si>
  <si>
    <t>trometamol</t>
  </si>
  <si>
    <t>Németorszég</t>
  </si>
  <si>
    <t>THAM-Köhler 20ml</t>
  </si>
  <si>
    <t>3M 5x</t>
  </si>
  <si>
    <t>Tham-Köhler 3M konc old inf-hoz 20ml 5x</t>
  </si>
  <si>
    <t>B05XX04</t>
  </si>
  <si>
    <t>ethanol</t>
  </si>
  <si>
    <t>Alkohol konzentrat 95% Braun 20ml</t>
  </si>
  <si>
    <t>0,95 10x</t>
  </si>
  <si>
    <t xml:space="preserve">inj. </t>
  </si>
  <si>
    <t>B06AA03</t>
  </si>
  <si>
    <t>hyaluronidase</t>
  </si>
  <si>
    <t>Hylase „ DESSAU” 150I.E</t>
  </si>
  <si>
    <t>150I.E 10x</t>
  </si>
  <si>
    <t>Hyaluronidase 1500 I.U. por old inj 10x</t>
  </si>
  <si>
    <t>C01AA04</t>
  </si>
  <si>
    <t>digitoxin</t>
  </si>
  <si>
    <t>Digitoxin AWD 0,07mg tabletta 100x</t>
  </si>
  <si>
    <t>Beszerzési idő 2-3 hét</t>
  </si>
  <si>
    <t>Digitoxin</t>
  </si>
  <si>
    <t xml:space="preserve">Digitoxin -PHILO 0,25mg/ml  </t>
  </si>
  <si>
    <t>0,25 mg/ml 5x</t>
  </si>
  <si>
    <t>C01AA05</t>
  </si>
  <si>
    <t>digoxin</t>
  </si>
  <si>
    <t>Digoxin</t>
  </si>
  <si>
    <t>Digoxina Kern Pharma  0,25mg/2ml</t>
  </si>
  <si>
    <t>0,25 mg/ml – 2ml</t>
  </si>
  <si>
    <t>Inj.</t>
  </si>
  <si>
    <t>Lanicor 0,25mg/ml  oldatos injekció 5x1ml</t>
  </si>
  <si>
    <t xml:space="preserve">Lanicor </t>
  </si>
  <si>
    <t>Lanicor 0,25mg/ml oldatos inj 1ml 5x</t>
  </si>
  <si>
    <t>I0020</t>
  </si>
  <si>
    <t xml:space="preserve">Digoxina Kern Ph. 0.25mg/ml sol. for inj. 5*2ml </t>
  </si>
  <si>
    <t>Árcsökkenés!</t>
  </si>
  <si>
    <t>Digoxine Immune Fab</t>
  </si>
  <si>
    <t>Digifab 40mg por old inf Digoxin Imm 1x</t>
  </si>
  <si>
    <t>C01AB05</t>
  </si>
  <si>
    <t>ajmalin</t>
  </si>
  <si>
    <t>Ajmalin</t>
  </si>
  <si>
    <t xml:space="preserve">Gilurytmal </t>
  </si>
  <si>
    <t>50mg/10ml 5x</t>
  </si>
  <si>
    <t>C01BA02</t>
  </si>
  <si>
    <t>procainamide</t>
  </si>
  <si>
    <t>Biocoryl Inyect 1g/10ml old inj 10ml 1x</t>
  </si>
  <si>
    <t>Biocoryl 1g/10ml oldatos injekció 1x10ml</t>
  </si>
  <si>
    <t>C01BA03</t>
  </si>
  <si>
    <t>dizopiramid</t>
  </si>
  <si>
    <t>Ritmodan 100mg tabletta 40x</t>
  </si>
  <si>
    <t>C01BB02</t>
  </si>
  <si>
    <t>mexiletine hydrochloride</t>
  </si>
  <si>
    <t>Mexitil IV 125mg injekció 5ml 10x</t>
  </si>
  <si>
    <t>JP</t>
  </si>
  <si>
    <t>Japán</t>
  </si>
  <si>
    <t>C01BC04</t>
  </si>
  <si>
    <t>flecainidacetat</t>
  </si>
  <si>
    <t>Flecainidacetat</t>
  </si>
  <si>
    <t xml:space="preserve">Tambocor </t>
  </si>
  <si>
    <t>100 mg 100x</t>
  </si>
  <si>
    <t>Tbl.</t>
  </si>
  <si>
    <t>D / B</t>
  </si>
  <si>
    <t>Németország / Belgium</t>
  </si>
  <si>
    <t>Aristocor</t>
  </si>
  <si>
    <t>10mg/ml - 15ml 5x</t>
  </si>
  <si>
    <t>C01BD07</t>
  </si>
  <si>
    <t>dronedaron</t>
  </si>
  <si>
    <t>dronedaron hydrochlorid</t>
  </si>
  <si>
    <t>Multaq 400mg filmtabletta 50x</t>
  </si>
  <si>
    <t>C01CA02</t>
  </si>
  <si>
    <t>isoprenaline</t>
  </si>
  <si>
    <t xml:space="preserve">isoprenalin </t>
  </si>
  <si>
    <t>Isoprenaline SALF 0,2mg/ml inj 1ml 5x</t>
  </si>
  <si>
    <t>C01EB18</t>
  </si>
  <si>
    <t>ranolazine</t>
  </si>
  <si>
    <t>ranolazin</t>
  </si>
  <si>
    <t xml:space="preserve">Ranexa retard </t>
  </si>
  <si>
    <t>500mg 5x</t>
  </si>
  <si>
    <t>C02AC01</t>
  </si>
  <si>
    <t>clonidine</t>
  </si>
  <si>
    <t>clonidine hydrochloride</t>
  </si>
  <si>
    <t>Catapresan 75mcg tabletta 100x</t>
  </si>
  <si>
    <t>Catapresan 150mcg tabletta 100x</t>
  </si>
  <si>
    <t>Clonidine Hydrochl.</t>
  </si>
  <si>
    <t>Clonidin HCL Sandoz</t>
  </si>
  <si>
    <t>0,150mg 30x</t>
  </si>
  <si>
    <t>NL</t>
  </si>
  <si>
    <t>Hollandia</t>
  </si>
  <si>
    <t>Clonidinehydrochlorid</t>
  </si>
  <si>
    <t xml:space="preserve">Catapressan </t>
  </si>
  <si>
    <t>300mcg 100x</t>
  </si>
  <si>
    <t>Tab</t>
  </si>
  <si>
    <t>clonidinhydrochlorid</t>
  </si>
  <si>
    <t>Clonidina Clor 150mcg/ml old inj 1ml 10x</t>
  </si>
  <si>
    <t>Clonidin-ratiopharm 0,15 mg/ml oldatos injekció 5x1ml</t>
  </si>
  <si>
    <t xml:space="preserve">Clonidine-  Ratiopharm </t>
  </si>
  <si>
    <t>0,15mg/1ml 5x</t>
  </si>
  <si>
    <t>amp.</t>
  </si>
  <si>
    <t>C02DA01</t>
  </si>
  <si>
    <t>diazoxid</t>
  </si>
  <si>
    <t>diazoxide</t>
  </si>
  <si>
    <t>Proglicem 25mg kemény kapszula 100x</t>
  </si>
  <si>
    <t>Proglicem</t>
  </si>
  <si>
    <t>25mg 100x</t>
  </si>
  <si>
    <t>kapsz.</t>
  </si>
  <si>
    <t>C02DB01</t>
  </si>
  <si>
    <t>dihydralazine sulphate, hydrated</t>
  </si>
  <si>
    <t>dihydralazinmesilat</t>
  </si>
  <si>
    <t xml:space="preserve">Nepresol </t>
  </si>
  <si>
    <t>25 mg 5x</t>
  </si>
  <si>
    <t>C02DC01</t>
  </si>
  <si>
    <t>minoxidil</t>
  </si>
  <si>
    <t>Loniten 5mg tabletta 30x</t>
  </si>
  <si>
    <t>C03BA04</t>
  </si>
  <si>
    <t>chloortalidon</t>
  </si>
  <si>
    <t>Chloortalidon TEVA</t>
  </si>
  <si>
    <t>50mg 30x</t>
  </si>
  <si>
    <t>C03CC01</t>
  </si>
  <si>
    <t>acido etacrinico</t>
  </si>
  <si>
    <t>Reomax 50mg/20ml i.v. injekció 1x</t>
  </si>
  <si>
    <t>C03DA02</t>
  </si>
  <si>
    <t>kaliumcanrenoat</t>
  </si>
  <si>
    <t>Aldactone 200mg/10ml oldatos inj 10x</t>
  </si>
  <si>
    <t>Aldactone Canrenoat 200mg/10ml oldatos injekció 10x10ml</t>
  </si>
  <si>
    <t xml:space="preserve">Aldactone </t>
  </si>
  <si>
    <t>200mg/ml 10x</t>
  </si>
  <si>
    <t>C03DB01</t>
  </si>
  <si>
    <t>amiloride</t>
  </si>
  <si>
    <t>amiloride hydrochloride</t>
  </si>
  <si>
    <t>Modamide 5mg tabletta 30x</t>
  </si>
  <si>
    <t>FR</t>
  </si>
  <si>
    <t>Franciaország</t>
  </si>
  <si>
    <t>Beszerzési idő: 2-3 hét</t>
  </si>
  <si>
    <t>C04AB01</t>
  </si>
  <si>
    <t>phentolamine</t>
  </si>
  <si>
    <t>Regitine 10mg/ml oldatos injekció 1ml 5x</t>
  </si>
  <si>
    <t>C05BB02</t>
  </si>
  <si>
    <t>lauromacrogol</t>
  </si>
  <si>
    <t xml:space="preserve">Aethoksy-Sklerol 1% F </t>
  </si>
  <si>
    <t>1% - 30ml</t>
  </si>
  <si>
    <t>C05BB04</t>
  </si>
  <si>
    <t>Sodium tetradecyl sulfate</t>
  </si>
  <si>
    <t>3-4 hét</t>
  </si>
  <si>
    <t>C07AA05</t>
  </si>
  <si>
    <t>propranolol</t>
  </si>
  <si>
    <t>propranololhydrochlorid</t>
  </si>
  <si>
    <t>Dociton</t>
  </si>
  <si>
    <t>80mg 100x</t>
  </si>
  <si>
    <t>ret.kapsz.</t>
  </si>
  <si>
    <t>160mg 100x</t>
  </si>
  <si>
    <t>1mg/ml 10x</t>
  </si>
  <si>
    <t>C07AA07</t>
  </si>
  <si>
    <t>sotalol</t>
  </si>
  <si>
    <t>sotalolhydroclorid</t>
  </si>
  <si>
    <t>Sotalol RTP 80mg tab 20x</t>
  </si>
  <si>
    <t>C07AA12</t>
  </si>
  <si>
    <t>nadolol</t>
  </si>
  <si>
    <t>C07AG01</t>
  </si>
  <si>
    <t>labetalol</t>
  </si>
  <si>
    <t>labetalol cloridato</t>
  </si>
  <si>
    <t>Trandate 5mg/ml oldatos injekció 20ml 5x</t>
  </si>
  <si>
    <t>Trandate 5mg/ml oldatos injekció 5x20ml</t>
  </si>
  <si>
    <t xml:space="preserve">Trandate </t>
  </si>
  <si>
    <t>5 mg/ml – 20ml 5x</t>
  </si>
  <si>
    <t>C08CA06</t>
  </si>
  <si>
    <t>nimodipin</t>
  </si>
  <si>
    <t>nimodipine</t>
  </si>
  <si>
    <t>Brainal</t>
  </si>
  <si>
    <t>30mg 100x</t>
  </si>
  <si>
    <t>Brainal 30mg filmtabletta 30x</t>
  </si>
  <si>
    <t>Nimodipin Carinopharm</t>
  </si>
  <si>
    <t>10mg/50ml 10x</t>
  </si>
  <si>
    <t>C10AC01</t>
  </si>
  <si>
    <t>colestyramine</t>
  </si>
  <si>
    <t>cholestyramine</t>
  </si>
  <si>
    <t>Colestyramin ratiopharm 4g por belsőleges szuszpenzióhoz 100x</t>
  </si>
  <si>
    <t>Cholestyramine</t>
  </si>
  <si>
    <t>Quantalan</t>
  </si>
  <si>
    <t>4g 100x</t>
  </si>
  <si>
    <t>Pfi</t>
  </si>
  <si>
    <t>colestyramin</t>
  </si>
  <si>
    <t>Colestyramin 1A Pharma</t>
  </si>
  <si>
    <t>4g 50x</t>
  </si>
  <si>
    <t xml:space="preserve">Quantalan </t>
  </si>
  <si>
    <t>methoxsalen</t>
  </si>
  <si>
    <t>povidone-iodine</t>
  </si>
  <si>
    <t>testfelszíni</t>
  </si>
  <si>
    <t>Raktáron</t>
  </si>
  <si>
    <t>D11AH04</t>
  </si>
  <si>
    <t>alitretinoïne</t>
  </si>
  <si>
    <t>Toctino</t>
  </si>
  <si>
    <t>30mg 30x</t>
  </si>
  <si>
    <t>D11AX22</t>
  </si>
  <si>
    <t>kalium-4-aminobenzoat</t>
  </si>
  <si>
    <t>Potaba Glenwood</t>
  </si>
  <si>
    <t>500mg 3x240x</t>
  </si>
  <si>
    <t>D/UK</t>
  </si>
  <si>
    <t>Németország / Anglia</t>
  </si>
  <si>
    <t>G01AX03</t>
  </si>
  <si>
    <t>policresulen</t>
  </si>
  <si>
    <t>Albothyl konc 36% hüvelyoldat 100ml 1x</t>
  </si>
  <si>
    <t>külsőleg</t>
  </si>
  <si>
    <t>Albothyl konc.</t>
  </si>
  <si>
    <t>0,36 1x</t>
  </si>
  <si>
    <t>old.</t>
  </si>
  <si>
    <t>Albothyl koncentrátum 36% hüvelyi oldat 1x100ml</t>
  </si>
  <si>
    <t>G02AB01</t>
  </si>
  <si>
    <t>methylergometrine</t>
  </si>
  <si>
    <t>Methylergomethrinhydrogenmaleat</t>
  </si>
  <si>
    <t xml:space="preserve">Methergin </t>
  </si>
  <si>
    <t>0,2 mg/ml 5x</t>
  </si>
  <si>
    <t>B/D</t>
  </si>
  <si>
    <t>Belgium / Németország</t>
  </si>
  <si>
    <t>methylergometrinhydrogenmaleat</t>
  </si>
  <si>
    <t>Methergin 200mcg/ml old inj 5x</t>
  </si>
  <si>
    <t>G02CA</t>
  </si>
  <si>
    <t>Hexopraline sulphate</t>
  </si>
  <si>
    <t xml:space="preserve">Gynipral </t>
  </si>
  <si>
    <t>10 mcg/2ml 25x</t>
  </si>
  <si>
    <t>25 mcg/2ml 25x</t>
  </si>
  <si>
    <t>Gynipral 25mcg/5ml konc inf-hoz 5ml 5x5x</t>
  </si>
  <si>
    <t>G02CB03</t>
  </si>
  <si>
    <t>cabergolin</t>
  </si>
  <si>
    <t>cabergoline</t>
  </si>
  <si>
    <t>Dostinex 0,5mg tabletta 8x</t>
  </si>
  <si>
    <t>Cabergolin</t>
  </si>
  <si>
    <t xml:space="preserve">Dostinex </t>
  </si>
  <si>
    <t>0,5mg 8x</t>
  </si>
  <si>
    <t>G02CX01</t>
  </si>
  <si>
    <t>atosiban</t>
  </si>
  <si>
    <t>Atosiban Altan 6,75mg/5ml konc inf 1x</t>
  </si>
  <si>
    <t>Atosiban Altan 37.5mg/5ml konc inf 1x</t>
  </si>
  <si>
    <t>G03BA03</t>
  </si>
  <si>
    <t>Testosteronenantat</t>
  </si>
  <si>
    <t>Testoviron Depot 250 - előretölt. Fecskendők</t>
  </si>
  <si>
    <t>250mg/ml 3x</t>
  </si>
  <si>
    <t>testosteronantat</t>
  </si>
  <si>
    <t>Testoviron-Depot 250mg/ml inj 1ml 3x</t>
  </si>
  <si>
    <t>G03DA03</t>
  </si>
  <si>
    <t>Hydroxyprogesteroncaproat</t>
  </si>
  <si>
    <t>Proluton-Depot 250mg oldatos injekció 3x1ml</t>
  </si>
  <si>
    <t>G03XA01</t>
  </si>
  <si>
    <t>danazol</t>
  </si>
  <si>
    <t>Danatrol 100mg kapszula 100x</t>
  </si>
  <si>
    <t>G04BC50</t>
  </si>
  <si>
    <t>kaliumdihydrogenphosphat/natriummonohydrogenphosphat-Dihydrat</t>
  </si>
  <si>
    <t xml:space="preserve">Reducto-spezial </t>
  </si>
  <si>
    <t>602mg/360mg 100x</t>
  </si>
  <si>
    <t>H01AA02</t>
  </si>
  <si>
    <t>tetracosactide</t>
  </si>
  <si>
    <t>Tetracosactidhexaacetat</t>
  </si>
  <si>
    <t xml:space="preserve">Synachten </t>
  </si>
  <si>
    <t>0,25mg/ml 10x</t>
  </si>
  <si>
    <t>0,25mg/ml 1x</t>
  </si>
  <si>
    <t>tetracosactid-hexaacetat</t>
  </si>
  <si>
    <t>Synacthen 250mcg oldatos injekció 1ml 1x</t>
  </si>
  <si>
    <t>tetracosactid</t>
  </si>
  <si>
    <t>I0652</t>
  </si>
  <si>
    <t>H01CA01</t>
  </si>
  <si>
    <t>gonadorelin</t>
  </si>
  <si>
    <t>LHRH Ferring 0,1mg/ml oldatos injekció 1x1ml</t>
  </si>
  <si>
    <t>Gonadorelinacetát</t>
  </si>
  <si>
    <t xml:space="preserve">LH RH Ferring </t>
  </si>
  <si>
    <t>1 ml 1x</t>
  </si>
  <si>
    <t>H02AB01</t>
  </si>
  <si>
    <t>betamethasone</t>
  </si>
  <si>
    <t>betamethasondihydrogenphosphat-dinatrium</t>
  </si>
  <si>
    <t>Celestan solubile 4mg/ml old inj 1ml 5x</t>
  </si>
  <si>
    <t>Betamethason</t>
  </si>
  <si>
    <t>Celestan</t>
  </si>
  <si>
    <t>4mg/ml 5x</t>
  </si>
  <si>
    <t>H02AB02</t>
  </si>
  <si>
    <t>dexamethasone</t>
  </si>
  <si>
    <t>Dexamethason</t>
  </si>
  <si>
    <t xml:space="preserve">Dexamethason </t>
  </si>
  <si>
    <t>0,5 mg 500x</t>
  </si>
  <si>
    <t>Dexamethason 0,5mg Jenapharm tbl 100x</t>
  </si>
  <si>
    <t>I0016</t>
  </si>
  <si>
    <t>0,5 mg 100x</t>
  </si>
  <si>
    <t>dexamethason</t>
  </si>
  <si>
    <t>InfectoDexaKrupp 2mg/5ml or old 30ml 1x</t>
  </si>
  <si>
    <t>Dexamethason-ratiopharm</t>
  </si>
  <si>
    <t>4 mg 100x</t>
  </si>
  <si>
    <t>Tbl</t>
  </si>
  <si>
    <t>InfectoDexaKrupp 2mg/5ml Saft belsõleges oldat 1x30ml</t>
  </si>
  <si>
    <t>H02AB06</t>
  </si>
  <si>
    <t>prednisolone</t>
  </si>
  <si>
    <t>prednisolone sodium succinate</t>
  </si>
  <si>
    <t>Prednisolut 25mg L por és oldószer oldatos injekcióhoz 3x</t>
  </si>
  <si>
    <t>prednizolon-na succinat</t>
  </si>
  <si>
    <t>Prednisolut L 25mg por és old inj-hoz 3x</t>
  </si>
  <si>
    <t>Prednisone Sod. Succ.</t>
  </si>
  <si>
    <t xml:space="preserve">Prednisolon Natrium Succ. CF </t>
  </si>
  <si>
    <t>25 mg 10x</t>
  </si>
  <si>
    <t>Prednisolut 50mg inj 3x</t>
  </si>
  <si>
    <t>H02AB08</t>
  </si>
  <si>
    <t>triamcinolone</t>
  </si>
  <si>
    <t>Triamcinolon Hexacetonid</t>
  </si>
  <si>
    <t xml:space="preserve">Lederlon </t>
  </si>
  <si>
    <t>20 mg 10x</t>
  </si>
  <si>
    <t>Triamcinolone</t>
  </si>
  <si>
    <t>Kenacort 40mg/ml, 1ml inj. 3x</t>
  </si>
  <si>
    <t>Kenacort 10mg/ml, 5ml inj. 1x</t>
  </si>
  <si>
    <t>H02AB09</t>
  </si>
  <si>
    <t>hidrokortizon</t>
  </si>
  <si>
    <t>hydrocortisone</t>
  </si>
  <si>
    <t>hydrocortison</t>
  </si>
  <si>
    <t>Hydrocortison JENAPHARM 10mg 50x</t>
  </si>
  <si>
    <t>hydrocortisonum</t>
  </si>
  <si>
    <t>Hydrocortison VUAB 100mg por old inj 1x</t>
  </si>
  <si>
    <t>SK</t>
  </si>
  <si>
    <t>Szlovákia</t>
  </si>
  <si>
    <t>H02AB13</t>
  </si>
  <si>
    <t>deflazacort</t>
  </si>
  <si>
    <t>Calcort</t>
  </si>
  <si>
    <t>6mg 100x</t>
  </si>
  <si>
    <t>H03AA01</t>
  </si>
  <si>
    <t>levothyroxine sodium</t>
  </si>
  <si>
    <t>Levothyroxin-natrium</t>
  </si>
  <si>
    <t>L-Thyroxin Henning</t>
  </si>
  <si>
    <t>0,5mg 1x</t>
  </si>
  <si>
    <t>levothyroxin-natrium</t>
  </si>
  <si>
    <t>H03AA02</t>
  </si>
  <si>
    <t>Liothyroninhydrochlorid</t>
  </si>
  <si>
    <t xml:space="preserve">Thybon Henning </t>
  </si>
  <si>
    <t>20mcg 100x</t>
  </si>
  <si>
    <t>H03BA02</t>
  </si>
  <si>
    <t>propylthiouracil</t>
  </si>
  <si>
    <t>Propylthiouracil APOTEX 50mg tabletta 30x</t>
  </si>
  <si>
    <t>Propylthiouracil Aurobindo 50 mg, tabletten 30x</t>
  </si>
  <si>
    <t>H03BB02</t>
  </si>
  <si>
    <t>thiamazole</t>
  </si>
  <si>
    <t>Thiamazol</t>
  </si>
  <si>
    <t>40mg/1ml 10x</t>
  </si>
  <si>
    <t>H03BC</t>
  </si>
  <si>
    <t>Natriumperchlorat 1H2O</t>
  </si>
  <si>
    <t xml:space="preserve">Irenat </t>
  </si>
  <si>
    <t>300 mg – 40ml 1x</t>
  </si>
  <si>
    <t>csepp</t>
  </si>
  <si>
    <t>H05BA01</t>
  </si>
  <si>
    <t>calcitonin</t>
  </si>
  <si>
    <t>Calcitonine Pharmy II 100U.I./1ml oldatos injekció 5x1ml</t>
  </si>
  <si>
    <t>calcitonine</t>
  </si>
  <si>
    <t>Calcitonin 100IE/1ml 5x</t>
  </si>
  <si>
    <t xml:space="preserve">J01AA02 </t>
  </si>
  <si>
    <t>doxycyclin</t>
  </si>
  <si>
    <t>Doxyciclin ratiopharm</t>
  </si>
  <si>
    <t>100mg/5ml 5x</t>
  </si>
  <si>
    <t>J01CA01</t>
  </si>
  <si>
    <t>ampicillin</t>
  </si>
  <si>
    <t>Ampicilina Atb 1000mg por oldatos injekcióhoz 50x</t>
  </si>
  <si>
    <t>J01CE</t>
  </si>
  <si>
    <t>Benzylpenicillin-Benzathin</t>
  </si>
  <si>
    <t>J01CF05</t>
  </si>
  <si>
    <t>flucloxacillin</t>
  </si>
  <si>
    <t>Flucloxacilline</t>
  </si>
  <si>
    <t xml:space="preserve">Floxapen </t>
  </si>
  <si>
    <t>500mg 16x</t>
  </si>
  <si>
    <t>Kapsz</t>
  </si>
  <si>
    <t>átmenetileg hiánycikk</t>
  </si>
  <si>
    <t>1g 25x</t>
  </si>
  <si>
    <t>J01DB01</t>
  </si>
  <si>
    <t>cefalexin</t>
  </si>
  <si>
    <t>J01DC02</t>
  </si>
  <si>
    <t>cefuroxim</t>
  </si>
  <si>
    <t>Cefuroximaxetil</t>
  </si>
  <si>
    <t>Cefuroxim-ratiopharm</t>
  </si>
  <si>
    <t>250mg</t>
  </si>
  <si>
    <t>tbl</t>
  </si>
  <si>
    <t>J01DD</t>
  </si>
  <si>
    <t>ceftriaxon</t>
  </si>
  <si>
    <t>2 hét</t>
  </si>
  <si>
    <t>ceftriaxona</t>
  </si>
  <si>
    <t>Ceftriaxona Normon I.M</t>
  </si>
  <si>
    <t>250mg 1x</t>
  </si>
  <si>
    <t>J01DE01</t>
  </si>
  <si>
    <t>cefepim</t>
  </si>
  <si>
    <t>Cefepima LDP-TORLAN 2g por old in/if 10x</t>
  </si>
  <si>
    <t>J01DF01</t>
  </si>
  <si>
    <t>aztreonam</t>
  </si>
  <si>
    <t>Azactam inj 1g 10x</t>
  </si>
  <si>
    <t>Azactam 2g por oldatos injekcióhoz/infúzióhoz 1x</t>
  </si>
  <si>
    <t>J01EC02</t>
  </si>
  <si>
    <t>sulfadiazina</t>
  </si>
  <si>
    <t>sulfadiazine</t>
  </si>
  <si>
    <t>Sulfadiazin-Heyl 500mg tabletta 100x</t>
  </si>
  <si>
    <t>Sulfadiazina Reig Jofré</t>
  </si>
  <si>
    <t>500mg 20x</t>
  </si>
  <si>
    <t>Sulfadiazina Reig J 500mg tabletta 20x</t>
  </si>
  <si>
    <t>J01EE01</t>
  </si>
  <si>
    <t>sulfamethoxazole; trimethoprim</t>
  </si>
  <si>
    <t>sulfametoxazol/trimethoprin</t>
  </si>
  <si>
    <t xml:space="preserve">Cotrim-ratiop inf 400 mg/5ml+80 mg/5ml </t>
  </si>
  <si>
    <t>I0014</t>
  </si>
  <si>
    <t>sulfamethoxazole and trimethoprim</t>
  </si>
  <si>
    <t>Cotrim-ratiopharm 400mg+80mg/5ml koncentrátum oldatos infúzióhoz 5x5ml</t>
  </si>
  <si>
    <t>sulfamethoxazol-trimethoprim</t>
  </si>
  <si>
    <t xml:space="preserve">Cotrim-Ratiopharm SF </t>
  </si>
  <si>
    <t>480mg/5ml 5x</t>
  </si>
  <si>
    <t>D / FR</t>
  </si>
  <si>
    <t>Németország / Franciaország</t>
  </si>
  <si>
    <t>J01FA01</t>
  </si>
  <si>
    <t>erythromycin</t>
  </si>
  <si>
    <t>Eritromicina Normon 500mg bevont tabletta 40x</t>
  </si>
  <si>
    <t>Erythrocin 500mg por old infúzióhoz 1x</t>
  </si>
  <si>
    <t>Erythromicin</t>
  </si>
  <si>
    <t>Erythrocin-Lactobionat</t>
  </si>
  <si>
    <t>1g 1x</t>
  </si>
  <si>
    <t>J01GA</t>
  </si>
  <si>
    <t>Streptomycin Sulfat</t>
  </si>
  <si>
    <t>Sulfato de Estreptomicina Reig Jofré</t>
  </si>
  <si>
    <t>streptomycin sulfate</t>
  </si>
  <si>
    <t>Sulfato de Estreptomicina 1g por inj 1x</t>
  </si>
  <si>
    <t>J01GB01</t>
  </si>
  <si>
    <t>tobramycin</t>
  </si>
  <si>
    <t>tobramicina</t>
  </si>
  <si>
    <t>Tobramicina Normon</t>
  </si>
  <si>
    <t>100mg/2ml 1x</t>
  </si>
  <si>
    <t>J01GB07</t>
  </si>
  <si>
    <t>netilmicin sulfate</t>
  </si>
  <si>
    <t>Zetamicin 50mg/ml oldatos injekció 1x</t>
  </si>
  <si>
    <t>J01XC01</t>
  </si>
  <si>
    <t>sodium fusidate</t>
  </si>
  <si>
    <t>Fucidin 250mg tabletta 12x</t>
  </si>
  <si>
    <t>J02AA01</t>
  </si>
  <si>
    <t>TR</t>
  </si>
  <si>
    <t>Törökország</t>
  </si>
  <si>
    <t>Fungizone 50mg por old inf-hoz 1x</t>
  </si>
  <si>
    <t>J04AB01</t>
  </si>
  <si>
    <t>cycloserine</t>
  </si>
  <si>
    <t>Cicloserina Antibiotice 250mg kapsz 100x</t>
  </si>
  <si>
    <t>J04AB02</t>
  </si>
  <si>
    <t>rifampicin</t>
  </si>
  <si>
    <t xml:space="preserve">Rifadin </t>
  </si>
  <si>
    <t>600 mg 1x</t>
  </si>
  <si>
    <t>J04AB04</t>
  </si>
  <si>
    <t>rifabutina</t>
  </si>
  <si>
    <t>Mycobutin 150mg kemény kapszula 30x</t>
  </si>
  <si>
    <t>Rifabutin</t>
  </si>
  <si>
    <t xml:space="preserve">Mycobutin </t>
  </si>
  <si>
    <t>150 mg 30x</t>
  </si>
  <si>
    <t>J04AK01</t>
  </si>
  <si>
    <t>pyrazinamide</t>
  </si>
  <si>
    <t>J04AK02</t>
  </si>
  <si>
    <t>ethambutol</t>
  </si>
  <si>
    <t>EMB FATOL 500 mg Filmtabletten 100x</t>
  </si>
  <si>
    <t>Beszerzési idő 2-3 hét, ezt követően raktárkészletről elérhető</t>
  </si>
  <si>
    <t>J04BA02</t>
  </si>
  <si>
    <t>dapson</t>
  </si>
  <si>
    <t>dapsone</t>
  </si>
  <si>
    <t>Dapson-Fatol 50mg tabletta 100x</t>
  </si>
  <si>
    <t>Dapson Fatol</t>
  </si>
  <si>
    <t>50mg 100x</t>
  </si>
  <si>
    <t>J05AB12</t>
  </si>
  <si>
    <t>cidofovir</t>
  </si>
  <si>
    <t xml:space="preserve">Cidofovir Tillomed 75mg/ml inj 5ml 1x </t>
  </si>
  <si>
    <t>UH</t>
  </si>
  <si>
    <t>J05AF01</t>
  </si>
  <si>
    <t>zidovudin</t>
  </si>
  <si>
    <t>Retrovir</t>
  </si>
  <si>
    <t>100mg/10ml 1x200ml</t>
  </si>
  <si>
    <t>szuszpenzió</t>
  </si>
  <si>
    <t>10mg/ml -20ml</t>
  </si>
  <si>
    <t>PL</t>
  </si>
  <si>
    <t>Lengyelország</t>
  </si>
  <si>
    <t>J06BB04</t>
  </si>
  <si>
    <t>hepatitisz B immunglobulin</t>
  </si>
  <si>
    <t>J07AE01</t>
  </si>
  <si>
    <t>Vaccina, Cholera, oral</t>
  </si>
  <si>
    <t>kolera elleni vakcina</t>
  </si>
  <si>
    <t>Dukoral</t>
  </si>
  <si>
    <t>3ml 2x</t>
  </si>
  <si>
    <t>AT/D</t>
  </si>
  <si>
    <t>Ausztria / Németország</t>
  </si>
  <si>
    <t>vibrio cholerae</t>
  </si>
  <si>
    <t>Dukoral szuszp és pezsgőgran szuszp 2x</t>
  </si>
  <si>
    <t>J07AM01</t>
  </si>
  <si>
    <t>tetanus toxid</t>
  </si>
  <si>
    <t>J07AP03</t>
  </si>
  <si>
    <t>vakcina (bakteriális)</t>
  </si>
  <si>
    <t>Typhoid Polysaccharide vaccine</t>
  </si>
  <si>
    <t>Typhim Vi</t>
  </si>
  <si>
    <t>0,5 ml 1x</t>
  </si>
  <si>
    <t>J07BA02</t>
  </si>
  <si>
    <t>Japanese-encephalitis virus, inactivated</t>
  </si>
  <si>
    <t>vírustörzs</t>
  </si>
  <si>
    <t>Ixiaro szuszpenziós inj 1x</t>
  </si>
  <si>
    <t>L01AA03</t>
  </si>
  <si>
    <t>melphalan</t>
  </si>
  <si>
    <t>Alkeran 2mg filmtabletta 50x</t>
  </si>
  <si>
    <t>Melfalan</t>
  </si>
  <si>
    <t xml:space="preserve">Alkeran </t>
  </si>
  <si>
    <t>50mg 1x</t>
  </si>
  <si>
    <t>rendelhető</t>
  </si>
  <si>
    <t>L01AA07</t>
  </si>
  <si>
    <t>trofosfamid</t>
  </si>
  <si>
    <t>Ixoten</t>
  </si>
  <si>
    <t>50mg 50x</t>
  </si>
  <si>
    <t>L01AB01</t>
  </si>
  <si>
    <t>busulfan</t>
  </si>
  <si>
    <t>Myleran 2mg bevont tabletta 100x</t>
  </si>
  <si>
    <t>Busulfan</t>
  </si>
  <si>
    <t xml:space="preserve">Myleran </t>
  </si>
  <si>
    <t>2mg 100x</t>
  </si>
  <si>
    <t>NL / D</t>
  </si>
  <si>
    <t>Hollandia / Németország</t>
  </si>
  <si>
    <t>L01AD02</t>
  </si>
  <si>
    <t>lomusztin</t>
  </si>
  <si>
    <t>Cecenu 40mg kapszula 20x</t>
  </si>
  <si>
    <t>L01BB02</t>
  </si>
  <si>
    <t>mercaptopurine</t>
  </si>
  <si>
    <t>Mercaptopurinum VIS 50mg tabletta 30x</t>
  </si>
  <si>
    <t>mercaptopurinum</t>
  </si>
  <si>
    <t>Mercaptopurine</t>
  </si>
  <si>
    <t xml:space="preserve">Mercaptopurinum  </t>
  </si>
  <si>
    <t>50 mg 30x</t>
  </si>
  <si>
    <t>Mercaptopurine 50mg tabletta 25x</t>
  </si>
  <si>
    <t xml:space="preserve">Puri-Nethol </t>
  </si>
  <si>
    <t>50 mg 25x</t>
  </si>
  <si>
    <t>NL/AT</t>
  </si>
  <si>
    <t>Hollandia / Ausztria</t>
  </si>
  <si>
    <t>L01BB03</t>
  </si>
  <si>
    <t>tioguanine</t>
  </si>
  <si>
    <t>Tioguanine</t>
  </si>
  <si>
    <t>Lanvis</t>
  </si>
  <si>
    <t>40mg 25x</t>
  </si>
  <si>
    <t>D/NL</t>
  </si>
  <si>
    <t>Németország / Hollandia</t>
  </si>
  <si>
    <t>L01BC01</t>
  </si>
  <si>
    <t>citarabin</t>
  </si>
  <si>
    <t>CH</t>
  </si>
  <si>
    <t>Svájc</t>
  </si>
  <si>
    <t>LT</t>
  </si>
  <si>
    <t>Litvánia</t>
  </si>
  <si>
    <t>L01BC02</t>
  </si>
  <si>
    <t>fluorouracil</t>
  </si>
  <si>
    <t>Szállítási idő: 1-4 hét, készlettől függően</t>
  </si>
  <si>
    <t>Fluorouracil Acrd 50mg/ml ij/if 100ml 1x</t>
  </si>
  <si>
    <t>Csehország</t>
  </si>
  <si>
    <t>L01CA01</t>
  </si>
  <si>
    <t>vinblastine</t>
  </si>
  <si>
    <t>Vinko 1mg/ml iv old infúzió 10ml 1x</t>
  </si>
  <si>
    <t>VINBLASTINESULFAAT 1 MG/ML PCH, 1x10ml oldat inj.-hoz</t>
  </si>
  <si>
    <t>L01CA03</t>
  </si>
  <si>
    <t>Vindesime</t>
  </si>
  <si>
    <t xml:space="preserve">Eldisine </t>
  </si>
  <si>
    <t>5mg 1x</t>
  </si>
  <si>
    <t>L01CB01</t>
  </si>
  <si>
    <t>etoposide</t>
  </si>
  <si>
    <t>Vepesid 50mg lágy kapszula 20x</t>
  </si>
  <si>
    <t>Vepesid</t>
  </si>
  <si>
    <t>50mg 20x</t>
  </si>
  <si>
    <t>100mg 10x</t>
  </si>
  <si>
    <t>etoposidephosphat</t>
  </si>
  <si>
    <t>Etopophos</t>
  </si>
  <si>
    <t>L01CE02</t>
  </si>
  <si>
    <t>irinotecan</t>
  </si>
  <si>
    <t>Irinotecan HCL Trihydraat Accord 20mg/ml</t>
  </si>
  <si>
    <t>inj. 1x</t>
  </si>
  <si>
    <t>egyedi engedély köteles</t>
  </si>
  <si>
    <t>L01DA01</t>
  </si>
  <si>
    <t>dactinomycin</t>
  </si>
  <si>
    <t>Cosmegen Lyovac 500mcg por old inj 1x</t>
  </si>
  <si>
    <t>Dactinomycine</t>
  </si>
  <si>
    <t xml:space="preserve">Cosmegen Lyovac </t>
  </si>
  <si>
    <t>500 mcg 1x</t>
  </si>
  <si>
    <t>L01DC03</t>
  </si>
  <si>
    <t>mitomycin</t>
  </si>
  <si>
    <t>Mitomycin Med 1mg/ml por inj-hoz 2mg 10x</t>
  </si>
  <si>
    <t>Mitomycin Med 1mg/ml por inj-hoz 10mg 1x</t>
  </si>
  <si>
    <t>Mitomycin Med 1mg/ml por inj-hoz 20mg 1x</t>
  </si>
  <si>
    <t>L01XB01</t>
  </si>
  <si>
    <t>procarbazine</t>
  </si>
  <si>
    <t>Natulan 50mg kemény kapszula 50x</t>
  </si>
  <si>
    <t>Procarbazin­hydrochlorid</t>
  </si>
  <si>
    <t>Natulan</t>
  </si>
  <si>
    <t>L01XD04</t>
  </si>
  <si>
    <t>aminolevulinic acid hydrochloride</t>
  </si>
  <si>
    <t>amino-levolinsav</t>
  </si>
  <si>
    <t>Ameluz</t>
  </si>
  <si>
    <t>78mg/g 1x</t>
  </si>
  <si>
    <t>gél</t>
  </si>
  <si>
    <t>L01XX14</t>
  </si>
  <si>
    <t>tretinoin</t>
  </si>
  <si>
    <t>Vesanoid kapszula 10mg 100x</t>
  </si>
  <si>
    <t>Vesanoid 10mg lágy kapszula 100x</t>
  </si>
  <si>
    <t>Tretinoin</t>
  </si>
  <si>
    <t xml:space="preserve">Vesanoid </t>
  </si>
  <si>
    <t>10 mg 100x</t>
  </si>
  <si>
    <t>Caps</t>
  </si>
  <si>
    <t>L03AX</t>
  </si>
  <si>
    <t>Oxsoralen</t>
  </si>
  <si>
    <t>10mg 50x</t>
  </si>
  <si>
    <t>Methoxsalen G.L. Pharma</t>
  </si>
  <si>
    <t>20mcg/ml 50x</t>
  </si>
  <si>
    <t>old</t>
  </si>
  <si>
    <t>METHOXSALEN MACOPHARMA 20 mikrogramm/ml vérfrakció módosítására szolgáló oldat 50x</t>
  </si>
  <si>
    <t>FR, AT</t>
  </si>
  <si>
    <t>Franciaország, Ausztria</t>
  </si>
  <si>
    <t>L04AA06</t>
  </si>
  <si>
    <t>mycophenolate mofetil</t>
  </si>
  <si>
    <t>CellCept 1g/5ml 110g por orális szuszpenzióhoz 1x</t>
  </si>
  <si>
    <t>M01AA01</t>
  </si>
  <si>
    <t>phenylbutazon</t>
  </si>
  <si>
    <t>Ambene parenteral 400mg oldatos injekció 1x2ml</t>
  </si>
  <si>
    <t>M01AB15</t>
  </si>
  <si>
    <t>ketorolac trometamol</t>
  </si>
  <si>
    <t>ketorolaktrometamol</t>
  </si>
  <si>
    <t>Tora-Dol 30mg/ml old inj 1ml 3x</t>
  </si>
  <si>
    <t>M01AC01</t>
  </si>
  <si>
    <t>piroxicam</t>
  </si>
  <si>
    <t>Piroxicam RTP 20mg/ml old inj 1ml 10x</t>
  </si>
  <si>
    <t>M01CC01</t>
  </si>
  <si>
    <t>penicillamin</t>
  </si>
  <si>
    <t>D-penicillamin</t>
  </si>
  <si>
    <t>penicillamine</t>
  </si>
  <si>
    <t>Penicillamine</t>
  </si>
  <si>
    <t>Metalcaptase 300mg tabletta 100x</t>
  </si>
  <si>
    <t xml:space="preserve">Metalcaptase </t>
  </si>
  <si>
    <t>300mg 50x</t>
  </si>
  <si>
    <t>M02AX10</t>
  </si>
  <si>
    <t>Nonylvanillamid, Nikotinsäure-β-butoxyethylester</t>
  </si>
  <si>
    <t>Finalgon</t>
  </si>
  <si>
    <t>1x 20g</t>
  </si>
  <si>
    <t>krém</t>
  </si>
  <si>
    <t>M02AX80</t>
  </si>
  <si>
    <t>nonivamide; nicoboxil</t>
  </si>
  <si>
    <t>Finalgon 4mg/25mg/g kenőcs 1x20g</t>
  </si>
  <si>
    <t>M03AB01</t>
  </si>
  <si>
    <t>suxamethonium</t>
  </si>
  <si>
    <t xml:space="preserve">suxamethoniumchlorid </t>
  </si>
  <si>
    <t>Lysthenon 2%</t>
  </si>
  <si>
    <t>100mg/5ml 100x</t>
  </si>
  <si>
    <t>suxamethoniumchlorid</t>
  </si>
  <si>
    <t>Suxamethoniumchloride CF 5% 2ml</t>
  </si>
  <si>
    <t>50mg/ml 10x</t>
  </si>
  <si>
    <t>M03AC03</t>
  </si>
  <si>
    <t>vecuronium Bromide</t>
  </si>
  <si>
    <t>Vecuronium Inresa</t>
  </si>
  <si>
    <t>10 mg 10x</t>
  </si>
  <si>
    <t>M03AC10</t>
  </si>
  <si>
    <t>mivacurium</t>
  </si>
  <si>
    <t>MIVACRON 10 mg Injektionslösung 5x</t>
  </si>
  <si>
    <t>mivacuriumchlorid</t>
  </si>
  <si>
    <t>M03BX01</t>
  </si>
  <si>
    <t>M03CA01</t>
  </si>
  <si>
    <t>M04AB01</t>
  </si>
  <si>
    <t>probenecid</t>
  </si>
  <si>
    <t>Probenecid Biokanol 500mg tabletta 100x</t>
  </si>
  <si>
    <t>Probenecid Biokanol</t>
  </si>
  <si>
    <t>500mg 100x</t>
  </si>
  <si>
    <t>M04AC01</t>
  </si>
  <si>
    <t>colchicine</t>
  </si>
  <si>
    <t>kolchicin</t>
  </si>
  <si>
    <t>Colchicin Ysat 0,5mg tabletta 30x</t>
  </si>
  <si>
    <t>M05BA03</t>
  </si>
  <si>
    <t>pamidronaatdinatrium</t>
  </si>
  <si>
    <t>Pamidronaat Dinatrium  Hospira 6mg/ml</t>
  </si>
  <si>
    <t>6mg/ml 1x</t>
  </si>
  <si>
    <t>M05BC01</t>
  </si>
  <si>
    <t>Hungaropharma</t>
  </si>
  <si>
    <t>N01AF03</t>
  </si>
  <si>
    <t>thiopental sodium</t>
  </si>
  <si>
    <t>Thiopental Sodium</t>
  </si>
  <si>
    <t xml:space="preserve">Tiobarbital Braun </t>
  </si>
  <si>
    <t>0,5g 50x</t>
  </si>
  <si>
    <t>thiopental</t>
  </si>
  <si>
    <t>Tiobarbital B 0,5g/10ml por inj 10ml 50x</t>
  </si>
  <si>
    <t>N01AH06</t>
  </si>
  <si>
    <t>remifentanil</t>
  </si>
  <si>
    <t>remifentanilhydrochlorid</t>
  </si>
  <si>
    <t>RemifentanilO Normon</t>
  </si>
  <si>
    <t>1mg</t>
  </si>
  <si>
    <t>N01BA04</t>
  </si>
  <si>
    <t>chloroprocainhydrochlorid</t>
  </si>
  <si>
    <t xml:space="preserve">Clorotekal </t>
  </si>
  <si>
    <t>10mg/ml  - 10x5ml</t>
  </si>
  <si>
    <t>chlorprocaine</t>
  </si>
  <si>
    <t>Ampres</t>
  </si>
  <si>
    <t>10mg/ml, 5ml</t>
  </si>
  <si>
    <t>N01BB03</t>
  </si>
  <si>
    <t>mepivacaine</t>
  </si>
  <si>
    <t>Mepivacaine</t>
  </si>
  <si>
    <t>mepivacainhydrochlorid</t>
  </si>
  <si>
    <t>Mecain hyperbar 40mg/ml inj 2ml 10x</t>
  </si>
  <si>
    <t>Mepivacainhydrochlorid</t>
  </si>
  <si>
    <t xml:space="preserve">Mecain Hyperbar 4% </t>
  </si>
  <si>
    <t>80 mg/2ml 10x</t>
  </si>
  <si>
    <t>N01BB08</t>
  </si>
  <si>
    <t>articain</t>
  </si>
  <si>
    <t>Articain Hydrochlorid</t>
  </si>
  <si>
    <t xml:space="preserve">Ultracain 2%, </t>
  </si>
  <si>
    <t>2% - 5ml 6x</t>
  </si>
  <si>
    <t>N01BB58</t>
  </si>
  <si>
    <t>epinefrin+articain</t>
  </si>
  <si>
    <t>epinephrine, articaine</t>
  </si>
  <si>
    <t>Ultracain D-S forte 1:100 000 40mg/ml/0,012mg/ml oldatos injekció 96x2ml</t>
  </si>
  <si>
    <t>articain hydrochlorid+ epinefrin</t>
  </si>
  <si>
    <t>Ultracain con Epinefrina 40mg/ml+10mcg/ml-  1,7ml 100x</t>
  </si>
  <si>
    <t>N02AA1</t>
  </si>
  <si>
    <t>morphinsulfat</t>
  </si>
  <si>
    <t>Morphin-Hameln</t>
  </si>
  <si>
    <t>20mg/ml</t>
  </si>
  <si>
    <t>inj. 10x</t>
  </si>
  <si>
    <t>10mg/ml</t>
  </si>
  <si>
    <t>N02BA01</t>
  </si>
  <si>
    <t>acetylsalicylic acid</t>
  </si>
  <si>
    <t>Aspégic 500mg inj. 6x</t>
  </si>
  <si>
    <t>Aspirin i.v. 500mg por és oldószer oldatos injekcióhoz/infúzióhoz 5x</t>
  </si>
  <si>
    <t>Acetylsalycilsäure</t>
  </si>
  <si>
    <t xml:space="preserve">Aspirin IV </t>
  </si>
  <si>
    <t>500 mg 5x</t>
  </si>
  <si>
    <t>N03AA02</t>
  </si>
  <si>
    <t>fenobarbital</t>
  </si>
  <si>
    <t>N03AA03</t>
  </si>
  <si>
    <t>primidon</t>
  </si>
  <si>
    <t>N03AB02</t>
  </si>
  <si>
    <t>phenytoin</t>
  </si>
  <si>
    <t>phenitoin</t>
  </si>
  <si>
    <t>Phenhydan 250mg/5ml oldatos injekció 5x5ml</t>
  </si>
  <si>
    <t>Phenydan</t>
  </si>
  <si>
    <t>250mg/5ml 5x</t>
  </si>
  <si>
    <t>N03AD01</t>
  </si>
  <si>
    <t>ethosuximid</t>
  </si>
  <si>
    <t>Petinimid 250mg kapszula 100x</t>
  </si>
  <si>
    <t>Ethosuximid</t>
  </si>
  <si>
    <t xml:space="preserve">Petnidan </t>
  </si>
  <si>
    <t>250 mg 100x</t>
  </si>
  <si>
    <t>Petinimid 250mg/5ml szirup 250ml 1x</t>
  </si>
  <si>
    <t>orális - szirup</t>
  </si>
  <si>
    <t>50mg/ml – 250ml 1x</t>
  </si>
  <si>
    <t>szirup</t>
  </si>
  <si>
    <t>N03AD03</t>
  </si>
  <si>
    <t>mesuximid</t>
  </si>
  <si>
    <t>Petinutin 150mg kemény kapszula 100x</t>
  </si>
  <si>
    <t>Petinutin</t>
  </si>
  <si>
    <t>150mg 100x</t>
  </si>
  <si>
    <t>300mg 100x</t>
  </si>
  <si>
    <t>N03AX17</t>
  </si>
  <si>
    <t>stiripentol</t>
  </si>
  <si>
    <t>Diacomit</t>
  </si>
  <si>
    <t>250mg 60x</t>
  </si>
  <si>
    <t>B / D</t>
  </si>
  <si>
    <t>e-stiripentol</t>
  </si>
  <si>
    <t>N03AX22</t>
  </si>
  <si>
    <t>Perampanel</t>
  </si>
  <si>
    <t>perampanel</t>
  </si>
  <si>
    <t>N04AA01</t>
  </si>
  <si>
    <t>Trihexafenidyl</t>
  </si>
  <si>
    <t>Artane</t>
  </si>
  <si>
    <t>5mg 50x</t>
  </si>
  <si>
    <t>B</t>
  </si>
  <si>
    <t>Belgium</t>
  </si>
  <si>
    <t>N04AA04</t>
  </si>
  <si>
    <t>procyclidine hydrochloride</t>
  </si>
  <si>
    <t>Kemadrin 5mg tabletta 100x</t>
  </si>
  <si>
    <t>N04BB01</t>
  </si>
  <si>
    <t>amantadine</t>
  </si>
  <si>
    <t>N04BD01</t>
  </si>
  <si>
    <t>selegilin</t>
  </si>
  <si>
    <t>N05AA01</t>
  </si>
  <si>
    <t>chlorpromazin hydrochlorid</t>
  </si>
  <si>
    <t xml:space="preserve">Fenactil </t>
  </si>
  <si>
    <t>25mg/ml – 2ml 10x</t>
  </si>
  <si>
    <t>chlorpromazine</t>
  </si>
  <si>
    <t>LARGACTIL® 50 mg/2 ml soluzione iniettabile 5x2ml, clorpromazina 50 mg</t>
  </si>
  <si>
    <t>Szállítási idő: 6-7 hét</t>
  </si>
  <si>
    <t>N05AD01</t>
  </si>
  <si>
    <t>N06AX01</t>
  </si>
  <si>
    <t>L-5-hydroxytryptophan</t>
  </si>
  <si>
    <t>Tript-OH 50mg kemény kapszula 30x</t>
  </si>
  <si>
    <t>N06BA</t>
  </si>
  <si>
    <t>modafinilo</t>
  </si>
  <si>
    <t>Modafinilo Tarbis</t>
  </si>
  <si>
    <t>100mg 60x</t>
  </si>
  <si>
    <t>N07AA30</t>
  </si>
  <si>
    <t>ambenonium</t>
  </si>
  <si>
    <t>ambenonium-klorid</t>
  </si>
  <si>
    <t>Mytelase</t>
  </si>
  <si>
    <t>ambenonii chloridum</t>
  </si>
  <si>
    <t>Mytelase 10mg tabletta 50x</t>
  </si>
  <si>
    <t>N07AA51</t>
  </si>
  <si>
    <t>glycopirroniumbromid+Neostigminmetilsulfat</t>
  </si>
  <si>
    <t>Novistig</t>
  </si>
  <si>
    <t>0,5mg/ml+2,5mg/ml</t>
  </si>
  <si>
    <t>N07BB01</t>
  </si>
  <si>
    <t>disulfiram</t>
  </si>
  <si>
    <t>Disulfiram WZF 100mg implant tbl 10x</t>
  </si>
  <si>
    <t>N07XX06</t>
  </si>
  <si>
    <t>Tetrabenazine</t>
  </si>
  <si>
    <t xml:space="preserve">Xenazine </t>
  </si>
  <si>
    <t>25 mg 112x</t>
  </si>
  <si>
    <t>N07XX14</t>
  </si>
  <si>
    <t>edaravone</t>
  </si>
  <si>
    <t>Radicut 30mg/20ml injekció 20ml 10x</t>
  </si>
  <si>
    <t>P01AB02</t>
  </si>
  <si>
    <t>tinidazol</t>
  </si>
  <si>
    <t>tinidazole</t>
  </si>
  <si>
    <t>Tinizol 500mg filmtabletta 4x</t>
  </si>
  <si>
    <t>hydroxychloroquinsulfat</t>
  </si>
  <si>
    <t>P01BD01</t>
  </si>
  <si>
    <t>pyrimethamine</t>
  </si>
  <si>
    <t>Daraprim 25mg tabletta 30x</t>
  </si>
  <si>
    <t>Pyrimethamin</t>
  </si>
  <si>
    <t xml:space="preserve">Daraprim </t>
  </si>
  <si>
    <t>25mg 30x</t>
  </si>
  <si>
    <t>P01BF01</t>
  </si>
  <si>
    <t>Riamet 20mg/120mg tabletta 24x</t>
  </si>
  <si>
    <t>P01CX01</t>
  </si>
  <si>
    <t>pentamidin</t>
  </si>
  <si>
    <t>pentamidine isethionate</t>
  </si>
  <si>
    <t>Pentacarinat 300mg por oldatos injekcióhoz vagy porlasztáshoz 1x</t>
  </si>
  <si>
    <t>Pentamidin</t>
  </si>
  <si>
    <t xml:space="preserve">Pentacarinat </t>
  </si>
  <si>
    <t>300mg 5x</t>
  </si>
  <si>
    <t>P02BA01</t>
  </si>
  <si>
    <t>praziquantel</t>
  </si>
  <si>
    <t>Biltricide</t>
  </si>
  <si>
    <t>600mg 6x</t>
  </si>
  <si>
    <t>P02CA03</t>
  </si>
  <si>
    <t>albendazole</t>
  </si>
  <si>
    <t>albendazol</t>
  </si>
  <si>
    <t>Eskazole 400mg tabletta 60x</t>
  </si>
  <si>
    <t>Albendazole</t>
  </si>
  <si>
    <t xml:space="preserve">Eskazol </t>
  </si>
  <si>
    <t>400mg 60x</t>
  </si>
  <si>
    <t>P02CF01</t>
  </si>
  <si>
    <t>ivermectin</t>
  </si>
  <si>
    <t>Driponin</t>
  </si>
  <si>
    <t>3mg</t>
  </si>
  <si>
    <t>Driponin 3mg tabletta 4x</t>
  </si>
  <si>
    <t>R03AA1</t>
  </si>
  <si>
    <t>epinefrin</t>
  </si>
  <si>
    <t>epinephrine</t>
  </si>
  <si>
    <t>Infectokrupp 4mg/ml oldat inhalációhoz 1x10ml</t>
  </si>
  <si>
    <t>epinephrinhydrogentartrat</t>
  </si>
  <si>
    <t>InfectoKrupp 4mg/ml Inhal oldat 10ml 1x</t>
  </si>
  <si>
    <t>R03AC02</t>
  </si>
  <si>
    <t>salbutamol</t>
  </si>
  <si>
    <t>Salbutamol</t>
  </si>
  <si>
    <t>Sultanol Forte</t>
  </si>
  <si>
    <t>2,5mg/2,5ml 60x</t>
  </si>
  <si>
    <t>Inh</t>
  </si>
  <si>
    <t>R03BB01</t>
  </si>
  <si>
    <t>ipratropium-bromide</t>
  </si>
  <si>
    <t>ATROVENT 500 µg/2 ml Fert.Inhal.Eindosisbehält 50x2 ml (inhalációs oldat)</t>
  </si>
  <si>
    <t>R03BB06</t>
  </si>
  <si>
    <t>Robinul 0,2mg/ml oldatos injekció 5x1ml</t>
  </si>
  <si>
    <t>R03CC02</t>
  </si>
  <si>
    <t>Salbuair 5mg inh old 60x</t>
  </si>
  <si>
    <t>Ventolin 500mcg/ml injekció 1ml 5x</t>
  </si>
  <si>
    <t>salbutamolsulfaat</t>
  </si>
  <si>
    <t>Ventolin 5.0 Nebules old. 2mg/ml 20x2,5ml</t>
  </si>
  <si>
    <t>R06AA02</t>
  </si>
  <si>
    <t>diphenhydramine</t>
  </si>
  <si>
    <t>diphenhydraminhydrochlorid</t>
  </si>
  <si>
    <t>Dibondrin 30mg/2ml i.v./i.m. old inj 5x</t>
  </si>
  <si>
    <t>R06AA04</t>
  </si>
  <si>
    <t>Clemastinfumarat</t>
  </si>
  <si>
    <t xml:space="preserve">Tavegil </t>
  </si>
  <si>
    <t>2 mg/2ml 5x</t>
  </si>
  <si>
    <t>R07AB</t>
  </si>
  <si>
    <t>caffeine citrate</t>
  </si>
  <si>
    <t>Caffeine Citrate</t>
  </si>
  <si>
    <t>Raktárról elérhető</t>
  </si>
  <si>
    <t>Citrate de cafeine c 25mg/ml inj 2ml 10x</t>
  </si>
  <si>
    <t>ganciclovir</t>
  </si>
  <si>
    <t>kb. 2 hét</t>
  </si>
  <si>
    <t>Beszerzési idő 5-6 hét</t>
  </si>
  <si>
    <t>S01AX15</t>
  </si>
  <si>
    <t>Propamidine</t>
  </si>
  <si>
    <t>Brolene  0,1%</t>
  </si>
  <si>
    <t>10 ml 1x</t>
  </si>
  <si>
    <t>szemcsepp</t>
  </si>
  <si>
    <t>propamidine isetionate</t>
  </si>
  <si>
    <t>Brolene szemcsepp 10ml 1x</t>
  </si>
  <si>
    <t>S01BA01</t>
  </si>
  <si>
    <t>dexamethasondihydrogenphosphat-dinatrium</t>
  </si>
  <si>
    <t>Dexa-EDO 1,3mg/ml - 0,5ml 50x</t>
  </si>
  <si>
    <t>S01EB01</t>
  </si>
  <si>
    <t>Pilocarpinhydrochlorid.</t>
  </si>
  <si>
    <t>Pilomann 10ml</t>
  </si>
  <si>
    <t>0,02 1x</t>
  </si>
  <si>
    <t>S01EB02</t>
  </si>
  <si>
    <t>carbachol</t>
  </si>
  <si>
    <t>S01EB09</t>
  </si>
  <si>
    <t>acetylcholine</t>
  </si>
  <si>
    <t>intraokuláris</t>
  </si>
  <si>
    <t>acetylcholine chloride</t>
  </si>
  <si>
    <t>Miochol-E</t>
  </si>
  <si>
    <t>20mg 1x</t>
  </si>
  <si>
    <t>Miovisin 20mg/2ml por+old intraoc inj 6x</t>
  </si>
  <si>
    <t>S01EC01</t>
  </si>
  <si>
    <t>acetazolamide</t>
  </si>
  <si>
    <t>Diamox 500mg injekció 10x</t>
  </si>
  <si>
    <t>acetazolamide sodium</t>
  </si>
  <si>
    <t>S01FA06</t>
  </si>
  <si>
    <t>tropicamide</t>
  </si>
  <si>
    <t>Mydriaticum Stulln0.5%szemcsepp 10ml 10x</t>
  </si>
  <si>
    <t>Raktáron, lejárat: 2025. április</t>
  </si>
  <si>
    <t>Tropicamide</t>
  </si>
  <si>
    <t>Mydriaticum Stulln</t>
  </si>
  <si>
    <t>0,5% - 10ml 10x</t>
  </si>
  <si>
    <t>0,5% - 10ml 1x</t>
  </si>
  <si>
    <t>S01FB01</t>
  </si>
  <si>
    <t>phenylephrine</t>
  </si>
  <si>
    <t>phenylephrinhydrochlorid</t>
  </si>
  <si>
    <t>Neosynephrin-POS</t>
  </si>
  <si>
    <t>100 mg/ml – 10ml 1x</t>
  </si>
  <si>
    <t>sz.csepp</t>
  </si>
  <si>
    <t>D/PL</t>
  </si>
  <si>
    <t>Neosynephrin-POS 10% szemcsepp 10ml 1x</t>
  </si>
  <si>
    <t>Neosynefrin POS 10% szemcsepp 1x10ml</t>
  </si>
  <si>
    <t>S01HA02</t>
  </si>
  <si>
    <t>oxybuprocaine</t>
  </si>
  <si>
    <t>Oxybuprocainhydrochlorid</t>
  </si>
  <si>
    <t>Conjuncain EDO</t>
  </si>
  <si>
    <t>0,5ml</t>
  </si>
  <si>
    <t>oxybuprocainhydrochlorid</t>
  </si>
  <si>
    <t>Novesine 0,4% 4mg/ml szemcsepp 10ml 10x</t>
  </si>
  <si>
    <t>V03AB06</t>
  </si>
  <si>
    <t>natriumthiosulfat</t>
  </si>
  <si>
    <t>Natriumthiosulfat 10% inj.</t>
  </si>
  <si>
    <t>100mg/10ml 5x</t>
  </si>
  <si>
    <t>Natriumthiosulfat inj. 25% 1x100ml</t>
  </si>
  <si>
    <t>V03AB19</t>
  </si>
  <si>
    <t>Physostigminsalicylat</t>
  </si>
  <si>
    <t>Anticholium</t>
  </si>
  <si>
    <t>2mg/5ml 5x</t>
  </si>
  <si>
    <t>V03AB43</t>
  </si>
  <si>
    <t>(RS)-2,3-Bis(sulfínyl)propan-1-sulfonsäure – Natriumsalz 1HO</t>
  </si>
  <si>
    <t>Dimaval ( DMPS)</t>
  </si>
  <si>
    <t>100mg 20x</t>
  </si>
  <si>
    <t>bis(sulphanyl)propan</t>
  </si>
  <si>
    <t>Dimaval 250mg/5ml injekció 5ml 5x</t>
  </si>
  <si>
    <t>V03AB44</t>
  </si>
  <si>
    <t>Atropinsulfat Antidot</t>
  </si>
  <si>
    <t xml:space="preserve">Atropinsulfat Antidot </t>
  </si>
  <si>
    <t>V03AF02</t>
  </si>
  <si>
    <t>dexrazoxane</t>
  </si>
  <si>
    <t>Cardioxane 500mg por oldatos infúzióhoz 1x</t>
  </si>
  <si>
    <t>V03AF03</t>
  </si>
  <si>
    <t>calcium folinate</t>
  </si>
  <si>
    <t>Lederfoline 15mg tabletta 30x</t>
  </si>
  <si>
    <t>folinato calcico</t>
  </si>
  <si>
    <t>Lederfolin</t>
  </si>
  <si>
    <t>15mg 10x</t>
  </si>
  <si>
    <t>V03AF09</t>
  </si>
  <si>
    <t>glükarpidáz</t>
  </si>
  <si>
    <t>Voraxaze 1.000 egység por old inj 1x</t>
  </si>
  <si>
    <t>V04CD04</t>
  </si>
  <si>
    <t>corticorelin-vom Menschen-triflutat</t>
  </si>
  <si>
    <t xml:space="preserve">CRH Ferring </t>
  </si>
  <si>
    <t>100mcg 1x</t>
  </si>
  <si>
    <t>V04CF01</t>
  </si>
  <si>
    <t xml:space="preserve">tuberkulin PPD RT23 </t>
  </si>
  <si>
    <t>Tuberkulin PPD RT23  SSI 1,5ml</t>
  </si>
  <si>
    <t>2 T.E/0,1ml 10x</t>
  </si>
  <si>
    <t>2 T.E/0,1ml 1x</t>
  </si>
  <si>
    <t>tuberculin purified protein derivative</t>
  </si>
  <si>
    <t>Tubertest 5UI/dózis oldatos injekció 10x0,1ml (10dózis)</t>
  </si>
  <si>
    <t>Tubertest 5UI/0,1ml inj 10dos/1ml 1x</t>
  </si>
  <si>
    <t>V04CJ02</t>
  </si>
  <si>
    <t>protirelin</t>
  </si>
  <si>
    <t>TRH Ferring 0,2mg/ml oldatos injekció 1x1ml</t>
  </si>
  <si>
    <t>Protirelin</t>
  </si>
  <si>
    <t>TRH Ferring</t>
  </si>
  <si>
    <t>0,2mg 1x</t>
  </si>
  <si>
    <t>V04CX03</t>
  </si>
  <si>
    <t>methacholine</t>
  </si>
  <si>
    <t>metacolina cloruro</t>
  </si>
  <si>
    <t>Metacolina Lofarma 1% por inh old 10x</t>
  </si>
  <si>
    <t>V04CX07</t>
  </si>
  <si>
    <t>edrophonium</t>
  </si>
  <si>
    <t>edrophonium chloride</t>
  </si>
  <si>
    <t>Antirex 10mg i.v. injekció 1ml 10x</t>
  </si>
  <si>
    <t>V07AB</t>
  </si>
  <si>
    <t xml:space="preserve">steril, pirogénmentes víz </t>
  </si>
  <si>
    <t>Acqua per preparazioni iniettab.Monico</t>
  </si>
  <si>
    <t>1x500ml</t>
  </si>
  <si>
    <t>V10XX01; A06AD17</t>
  </si>
  <si>
    <t>NaPO4</t>
  </si>
  <si>
    <t xml:space="preserve">Natriumphosphat Braun.konc. </t>
  </si>
  <si>
    <t>20 ml 20x</t>
  </si>
  <si>
    <t>W--</t>
  </si>
  <si>
    <t>monomeric allergoid</t>
  </si>
  <si>
    <t>LAIS LU60S652 Main 1000AU atka tabl 60x</t>
  </si>
  <si>
    <t>HU</t>
  </si>
  <si>
    <t>Magyarország</t>
  </si>
  <si>
    <t>LAIS LU30S650 Main (fű) 1000AU tabl 30x</t>
  </si>
  <si>
    <t>LAIS LU30S652 Main 1000AU atka tabl 30x</t>
  </si>
  <si>
    <t>LAIS LU40S650 Initial(fű)set tabl 40x</t>
  </si>
  <si>
    <t>LAIS LU40S652 Initial(atka)set tabl 40x</t>
  </si>
  <si>
    <t>patentkék</t>
  </si>
  <si>
    <t>LazuLymph V 2,5% 50mg/2ml old inj ET 5x</t>
  </si>
  <si>
    <t>LAIS LU40S655 nyírfa init tabl 40x</t>
  </si>
  <si>
    <t>prick</t>
  </si>
  <si>
    <t>allergén</t>
  </si>
  <si>
    <t>Prick Test 420A Negative cont. 3,5ml 1x</t>
  </si>
  <si>
    <t>Prick Test 420 Pozitív kontr 3,5ml 1x</t>
  </si>
  <si>
    <t>Prick Test 109 Apple (alma) 3,5ml 1x</t>
  </si>
  <si>
    <t>Prick Test 110 Pear (körte) 3,5ml 1x</t>
  </si>
  <si>
    <t>Prick Test 112A őbarackhéj 3,5ml 1x</t>
  </si>
  <si>
    <t>Prick Test 115 Almond (mandula) 3,5ml 1x</t>
  </si>
  <si>
    <t>Prick Test 120A szójaliszt 3,5ml 1x</t>
  </si>
  <si>
    <t>Prick Test 121 Pea (borsó) 3,5ml 1x</t>
  </si>
  <si>
    <t>Prick Test 122 Földimogyoró 3,5ml 1x</t>
  </si>
  <si>
    <t>Prick Test 132 Carrot sárgarépa 3,5ml 1x</t>
  </si>
  <si>
    <t>Prick Test 133 Celery (zeller) 3,5ml 1x</t>
  </si>
  <si>
    <t>Prick Test 136 b.lisz 3,5ml 1x</t>
  </si>
  <si>
    <t>Prick Test 137 Paradicsom 3,5ml 1x</t>
  </si>
  <si>
    <t>Prick Test 152C Walnut (dió) 3,5ml 1x</t>
  </si>
  <si>
    <t>Prick Test 152I Banana (banán) 3,5ml 1x</t>
  </si>
  <si>
    <t>Prick Test 152L Kiwi (kivi) 3,5ml 1x</t>
  </si>
  <si>
    <t>Prick Test 160 Brewer y.élesztő 3,5ml 1x</t>
  </si>
  <si>
    <t>Prick Test 180 Cocoa (kókusz) 3,5ml 1x</t>
  </si>
  <si>
    <t>Prick Test 189 (garnélarák) 3,5ml 1x</t>
  </si>
  <si>
    <t>Prick Test 193 Cod (tőkehal) 3,5ml 1x</t>
  </si>
  <si>
    <t>Prick Test 224 Cow lactoalbumin 3,5ml 1x</t>
  </si>
  <si>
    <t>Prick Test 224A Cow ß lactoglob 3,5ml 1x</t>
  </si>
  <si>
    <t>Prick Test 237 tehén kaz 3,5ml 1x</t>
  </si>
  <si>
    <t>Prick Test 239 tojásfehérje 3,5ml 1x</t>
  </si>
  <si>
    <t>Prick Test 240 tojássárgája 3,5ml 1x</t>
  </si>
  <si>
    <t>Prick Test 241 Beef (marhahús) 3,5ml 1x</t>
  </si>
  <si>
    <t>Prick Test 246 Pork (sertéshús) 3,5ml 1x</t>
  </si>
  <si>
    <t>Prick Test 255 Altern. alter. 3,5ml 1x</t>
  </si>
  <si>
    <t>Prick Test 266 Cladosporium 3,5ml 1x</t>
  </si>
  <si>
    <t>Prick Test 267 Candida Albicans 3,5ml 1x</t>
  </si>
  <si>
    <t>Prick Test 2B Latex 3,5ml 1x</t>
  </si>
  <si>
    <t>Prick Test 36 Dermat.pter atka 3,5ml 1x</t>
  </si>
  <si>
    <t>Prick Test 404 svábbogár 3,5ml 1x</t>
  </si>
  <si>
    <t>Prick Test 42 Dermatoph F. atka 3,5ml 1x</t>
  </si>
  <si>
    <t>Prick Test 43 hörcsögszőr 3,5ml 1x</t>
  </si>
  <si>
    <t>Prick Test 48 Dog (kutyaszőr) 3,5ml 1x</t>
  </si>
  <si>
    <t>Prick Test 49 Cat (macskaszőr) 3,5ml 1x</t>
  </si>
  <si>
    <t>Prick Test 502 rétikomócsín 3,5ml 1x</t>
  </si>
  <si>
    <t>Prick Test 516 Rye (rozs) 3,5ml 1x</t>
  </si>
  <si>
    <t>Prick Test 532 fekete üröm 3,5ml 1x</t>
  </si>
  <si>
    <t>Prick Test 561 (f.nyírfa)3,5ml 1x</t>
  </si>
  <si>
    <t>Prick Test 562 Hazel(mogyorófa) 3,5ml 1x</t>
  </si>
  <si>
    <t>Prick Test 572 Poplar (nyárfa) 3,5ml 1x</t>
  </si>
  <si>
    <t>Prick Test 574 Willow (fűzfa) 3,5ml 1x</t>
  </si>
  <si>
    <t>Prick Test 581B fal.gyom 3,5ml 1x</t>
  </si>
  <si>
    <t>Prick Test 594 Beech (bükkfa) 3,5ml 1x</t>
  </si>
  <si>
    <t>Prick Test 636 (útifű) 3,5ml 1x</t>
  </si>
  <si>
    <t>Prick Test 75 Wholewheat flour 3,5ml 1x</t>
  </si>
  <si>
    <t>Prick Test 84 rozsliszt 3,5ml 1x</t>
  </si>
  <si>
    <t>Prick Test 902 parlfű 3,5ml 1x</t>
  </si>
  <si>
    <t>Prick Test R43 Parl.mix 3,5ml 1x</t>
  </si>
  <si>
    <t>Prick Test R99 Dermat.Mix atka 3,5ml 1x</t>
  </si>
  <si>
    <t>Prick test 274 Penicillium chr. 3,5ml 1x</t>
  </si>
  <si>
    <t>Prick Test 507 (angol perjefű)3,5ml 1x</t>
  </si>
  <si>
    <t>Prick Test 511 Berm.gr. csillag 3,5ml 1x</t>
  </si>
  <si>
    <t>Prick Test 531 fehér üröm 3,25ml 1x</t>
  </si>
  <si>
    <t>Prick Test 677 Plane (platán) 3,5ml 1x</t>
  </si>
  <si>
    <t>Prick Test 81 Cornfl. kuk.liszt 3,5ml 1x</t>
  </si>
  <si>
    <t>Prick Test R25 FishesMix(halkev)3,5ml 1x</t>
  </si>
  <si>
    <t>Prick Test R30 Eggmix tojás kev 3,5ml 1x</t>
  </si>
  <si>
    <t>Prick Test R32 Aspergilli mix 3,5ml 1x</t>
  </si>
  <si>
    <t>Prick Test R8 CerealsMix gabona 3,5ml 1x</t>
  </si>
  <si>
    <t>Prick Test 50 Rabbit (nyúlszőr) 3,5ml 1x</t>
  </si>
  <si>
    <t>Prick Test 510 (réti perje) 3,5ml 1x</t>
  </si>
  <si>
    <t>Prick Test 581 (gyom mix) 3,5ml 1x</t>
  </si>
  <si>
    <t>LAIS LG92S659 Fű+parlagf drops 9ml 2x</t>
  </si>
  <si>
    <t>LAIS LG92S667 parlf+fek ü 9ml 2x</t>
  </si>
  <si>
    <t>SyrSpend® SF PH4 por 40g 1x</t>
  </si>
  <si>
    <t>A02BX02</t>
  </si>
  <si>
    <t>sucralfat</t>
  </si>
  <si>
    <t>Sucrabest 1g tabletta 100x</t>
  </si>
  <si>
    <t>per os - t</t>
  </si>
  <si>
    <t>DE</t>
  </si>
  <si>
    <t>glikopirronium-bromid</t>
  </si>
  <si>
    <t>Sialanar 320mcg/ml bels oldat 250ml 1x</t>
  </si>
  <si>
    <t>Persantin 10mg/2ml old inf-hoz 2ml 10x</t>
  </si>
  <si>
    <t>Beérkezés alatt</t>
  </si>
  <si>
    <t>Nimodipino Stadafarma filmtabl 30mg 100x</t>
  </si>
  <si>
    <t xml:space="preserve">Exal for Inj. 10mg - vinblastine sulfate 10mg 1 ampulla </t>
  </si>
  <si>
    <t>Irinotecan Kabi 20mg/ml konc inf 25ml 1x</t>
  </si>
  <si>
    <t>J01GB03</t>
  </si>
  <si>
    <t>gentamicin</t>
  </si>
  <si>
    <t>Gentamicinsulfat</t>
  </si>
  <si>
    <t>Septopal MiniKetten 10</t>
  </si>
  <si>
    <t>Septopal MiniKetten 10  Minikette</t>
  </si>
  <si>
    <t>Minikette</t>
  </si>
  <si>
    <t>lánc</t>
  </si>
  <si>
    <t>Cytarabine Hospira 1.000mg/10ml 1X</t>
  </si>
  <si>
    <t xml:space="preserve">Alexan inj. 1000mg/20ml 1X </t>
  </si>
  <si>
    <t>2,5mg/2,5ml 40x</t>
  </si>
  <si>
    <t>V04CX</t>
  </si>
  <si>
    <t>urea</t>
  </si>
  <si>
    <t>Indocyaningrün</t>
  </si>
  <si>
    <t xml:space="preserve">Verdye </t>
  </si>
  <si>
    <t>5mg/ml 5x</t>
  </si>
  <si>
    <t>Digitoxin AWD 007MG TABL 100x</t>
  </si>
  <si>
    <t>Medigo (Atlas Pharma)</t>
  </si>
  <si>
    <t>Jelenlegi árajánlatban nem szerepel.</t>
  </si>
  <si>
    <t>Dexamethason 0,5mg Jenapharm tabletta 100x</t>
  </si>
  <si>
    <t>Ampicilina ATB 1000mg inj, 50x</t>
  </si>
  <si>
    <t>J01CA04</t>
  </si>
  <si>
    <t>amoxicillin</t>
  </si>
  <si>
    <t>Amoxicillina Aurobindo Italia 500 mg compresse dispersibili 12x</t>
  </si>
  <si>
    <t>Amoxicilina Aurovitas 500 mg comprimidos recubiertos con película EFG 30x</t>
  </si>
  <si>
    <t>Amoxicilina Aurovitas 750 mg comprimidos recubiertos con película EFG 30x</t>
  </si>
  <si>
    <t>Amoxicilina Aurovitas 1000 mg comprimidos recubiertos con película EFG 30x</t>
  </si>
  <si>
    <t>Bactrim perfúzió 400mg/5ml+80mg/5ml koncentrátum oldatos infúzióhoz 5x5ml</t>
  </si>
  <si>
    <t>FOLINATO CALCICO TEVA EFG 50 MG (10 MG/ML) 1 AMPOLLA 5 ML</t>
  </si>
  <si>
    <t>Spanyolroszág</t>
  </si>
  <si>
    <t>V08BA01</t>
  </si>
  <si>
    <t>barium sulfate</t>
  </si>
  <si>
    <t>Microtrast Ösophaguspaste 1x150 g</t>
  </si>
  <si>
    <t>Erythromycin Rotexmedica 1g por oldatos infúzióhoz 10x</t>
  </si>
  <si>
    <t>Folsaure</t>
  </si>
  <si>
    <t>Folsaure forte Hevert 2ml inj 100x</t>
  </si>
  <si>
    <t>sulfamethoxazol/trimethoprin</t>
  </si>
  <si>
    <t>Mydriaticum Stulln 0.5%szemcsepp 10ml 1x</t>
  </si>
  <si>
    <t>disopyramide</t>
  </si>
  <si>
    <t>Sapnyolroszág</t>
  </si>
  <si>
    <t>L01AA02</t>
  </si>
  <si>
    <t>chlorambucil</t>
  </si>
  <si>
    <t>sucralfate</t>
  </si>
  <si>
    <t>D10AF07</t>
  </si>
  <si>
    <t>B05BA03</t>
  </si>
  <si>
    <t>CZ</t>
  </si>
  <si>
    <t>Eritromicina Normon</t>
  </si>
  <si>
    <t>500mg</t>
  </si>
  <si>
    <t>kapsz 40x</t>
  </si>
  <si>
    <t>rendelhető 3 hét múlva</t>
  </si>
  <si>
    <t>Septopal Ketten 10</t>
  </si>
  <si>
    <t>Septopal Ketten 10  Kette</t>
  </si>
  <si>
    <t>Kette</t>
  </si>
  <si>
    <t>Prednisolut 25mg por és oldószer 6x</t>
  </si>
  <si>
    <t>A03AD01</t>
  </si>
  <si>
    <t>Készítmény megnevezése</t>
  </si>
  <si>
    <t>taurolidin; citrate; heparin</t>
  </si>
  <si>
    <t>TAUROLOCK   HEP 500 – 5ml</t>
  </si>
  <si>
    <t>katéter</t>
  </si>
  <si>
    <t>TAUROLOCK   HEP 500 – 10ml</t>
  </si>
  <si>
    <t>metilénkék</t>
  </si>
  <si>
    <t xml:space="preserve">ProveDye   </t>
  </si>
  <si>
    <t>5mg/ml, 2ml</t>
  </si>
  <si>
    <t>steril oldat</t>
  </si>
  <si>
    <t>Sucrabest 1g granulátum 100x</t>
  </si>
  <si>
    <t>B02AA02</t>
  </si>
  <si>
    <t>tranexámsav</t>
  </si>
  <si>
    <t>tranexamic acid</t>
  </si>
  <si>
    <t>Acido Tranexamico Bioindustria L.I.M. 500 mg/5 ml (5x)</t>
  </si>
  <si>
    <t>Atlas Pharma</t>
  </si>
  <si>
    <t>B02BA01</t>
  </si>
  <si>
    <t>phytomenadione</t>
  </si>
  <si>
    <t>Phytomenadione</t>
  </si>
  <si>
    <t>Kanavit 10mg/ml oldatos injekció 1ml 5x</t>
  </si>
  <si>
    <t>Digoxina Kern Pharma 0,25mg/ml oldatos injekció 5x2ml</t>
  </si>
  <si>
    <t>S</t>
  </si>
  <si>
    <t>C01BD01</t>
  </si>
  <si>
    <t>amiodaron</t>
  </si>
  <si>
    <t xml:space="preserve">AMIOKORDIN 50MG/MLOLD. INJ. 5X3ML </t>
  </si>
  <si>
    <t>C01DA02</t>
  </si>
  <si>
    <t>nitroglicerin</t>
  </si>
  <si>
    <t>Nitroglicerina Bioind 5mg/1,5ml inf 10x</t>
  </si>
  <si>
    <t>Nitroglicerina Bioind 1mg/ml inf 50ml 1x</t>
  </si>
  <si>
    <t>dihydralazine</t>
  </si>
  <si>
    <t>Nepresol 25mg tabletta 100x</t>
  </si>
  <si>
    <t>H02AB04</t>
  </si>
  <si>
    <t>methylprednisolone</t>
  </si>
  <si>
    <t xml:space="preserve">METHYLPREDNISOLONE SOPHARMA 40 MG POR ÉS OLDÓSZER OLD. INJ-HOZ 10X2 ML+1ML PORAMPULLA+OLDÓSZERAMPULLA </t>
  </si>
  <si>
    <t>Eredetiár: 7 100,01 Ft</t>
  </si>
  <si>
    <t>I0067</t>
  </si>
  <si>
    <t>J01AA07</t>
  </si>
  <si>
    <t>tetracycline</t>
  </si>
  <si>
    <t>tetracyclin</t>
  </si>
  <si>
    <t>Tetraciclina Atb 250mg kapszula 20x</t>
  </si>
  <si>
    <t>tetraciklin</t>
  </si>
  <si>
    <t>Tetracycline</t>
  </si>
  <si>
    <t>Ampicillin Antibiotice 1g 50x</t>
  </si>
  <si>
    <t>I0007</t>
  </si>
  <si>
    <t>J01CE01</t>
  </si>
  <si>
    <t>benzylpenicillin</t>
  </si>
  <si>
    <t>Benzetacil 2 400 000 NE por és oldószer szuszpenziós injekcióhoz 1x</t>
  </si>
  <si>
    <t>Benzylpenicillin</t>
  </si>
  <si>
    <t>Benzetacil 2.4 M.U. i.m. injekció 6ml 1x</t>
  </si>
  <si>
    <t>Benzetacil 2.400.000 inj, 1x</t>
  </si>
  <si>
    <t>dantrolen</t>
  </si>
  <si>
    <t>dantrolene</t>
  </si>
  <si>
    <t>Dantrium Intravenous 20mg powder for Solution for injection 12x</t>
  </si>
  <si>
    <t>N01AH01</t>
  </si>
  <si>
    <t>fentanyl</t>
  </si>
  <si>
    <t>Fentanyl</t>
  </si>
  <si>
    <t>50mcg/ml 50ml 1x</t>
  </si>
  <si>
    <t>N01AX07</t>
  </si>
  <si>
    <t>etomidate</t>
  </si>
  <si>
    <t>Hypnomidate</t>
  </si>
  <si>
    <t>2mg/ml 10x10ml</t>
  </si>
  <si>
    <t>N01AX14</t>
  </si>
  <si>
    <t>esketaminhydrochlorid</t>
  </si>
  <si>
    <t>Esketamin SINTETICA</t>
  </si>
  <si>
    <t>25mg/ml; 2ml</t>
  </si>
  <si>
    <t>N02AA01</t>
  </si>
  <si>
    <t>morfin</t>
  </si>
  <si>
    <t>10mg/ml 10x</t>
  </si>
  <si>
    <t>D vagy SK</t>
  </si>
  <si>
    <t>Németország vagy Szlovákia</t>
  </si>
  <si>
    <t>20mg/ml 10x</t>
  </si>
  <si>
    <t>N07BC51</t>
  </si>
  <si>
    <t>buprenorfin/naloxon</t>
  </si>
  <si>
    <t>Bulnexo 2mg/0,5mg nyelvalatti tabl 7x</t>
  </si>
  <si>
    <t>HR</t>
  </si>
  <si>
    <t>Horvát</t>
  </si>
  <si>
    <t>Bulnexo 8mg/2mg nyelvalatti tabletta 7x</t>
  </si>
  <si>
    <t>S01JA01</t>
  </si>
  <si>
    <t>fluorescein natrium</t>
  </si>
  <si>
    <t>Fluorescein SERB</t>
  </si>
  <si>
    <t>100mg/ml - 5ml 10x</t>
  </si>
  <si>
    <t>fluorescein</t>
  </si>
  <si>
    <t>Fluoresceina Oculos 10% old inj 5ml 10x</t>
  </si>
  <si>
    <t>I0647</t>
  </si>
  <si>
    <t>Fluorescein Oculos 100mg/ml oldatos injekció 10x5ml</t>
  </si>
  <si>
    <t>Várható beérkezés : 2023.02.15.</t>
  </si>
  <si>
    <t>patent blue V</t>
  </si>
  <si>
    <t>patent blue V sodium salt</t>
  </si>
  <si>
    <t>Blu patent V 2,5% 50mg/2ml old inj ET 5x</t>
  </si>
  <si>
    <t>CE -27% Áfa</t>
  </si>
  <si>
    <t>Isosulfan Blue</t>
  </si>
  <si>
    <t xml:space="preserve">Bleu Patenté V </t>
  </si>
  <si>
    <t>25mg/ml</t>
  </si>
  <si>
    <t>bariumsulfat</t>
  </si>
  <si>
    <t xml:space="preserve">Microtrast Oesophagus  </t>
  </si>
  <si>
    <t>150g 1x</t>
  </si>
  <si>
    <t>pasta</t>
  </si>
  <si>
    <t>Monovisc Injection 1x /GYSE</t>
  </si>
  <si>
    <t>2021.11.26.-tól</t>
  </si>
  <si>
    <t>Nem rendelhető</t>
  </si>
  <si>
    <t>S2 Racepinephrine 2.25%</t>
  </si>
  <si>
    <t>2.25%</t>
  </si>
  <si>
    <t>inh. Old.</t>
  </si>
  <si>
    <t>?</t>
  </si>
  <si>
    <t>racepinephrine HCl</t>
  </si>
  <si>
    <t>2022.01.20.-tól</t>
  </si>
  <si>
    <t>Sucrabest 1g granulátum 50x</t>
  </si>
  <si>
    <t>A05BA01</t>
  </si>
  <si>
    <t>L-Arginine L-Glutamate Hydrate</t>
  </si>
  <si>
    <t>Argimate iv infúzió 10% 200ml 30x</t>
  </si>
  <si>
    <t>A07EB01</t>
  </si>
  <si>
    <t>sodium cromoglicate</t>
  </si>
  <si>
    <t>Nalcrom</t>
  </si>
  <si>
    <t>A09AA02</t>
  </si>
  <si>
    <t>pancreatin</t>
  </si>
  <si>
    <t>Creon Micro Pancreatin granulátum 20g 1x</t>
  </si>
  <si>
    <t>A11CC02</t>
  </si>
  <si>
    <t>dichydrotachysterol</t>
  </si>
  <si>
    <t xml:space="preserve">A.T.10 oldat </t>
  </si>
  <si>
    <t>30ml 3x</t>
  </si>
  <si>
    <t>Dostinex 0,5 mg comprimate 8x</t>
  </si>
  <si>
    <t>Proluton 250mg/ml inj. 1x</t>
  </si>
  <si>
    <t>6 hét</t>
  </si>
  <si>
    <t>MD506</t>
  </si>
  <si>
    <t>triamcinolone hexacetonide</t>
  </si>
  <si>
    <t>Lederlon 20mg inj, 10x</t>
  </si>
  <si>
    <t>Tetraciclină Atb 250 mg capsule 20x</t>
  </si>
  <si>
    <t>Flucloxacillin 1 g, powder for sol.for inj. 25x</t>
  </si>
  <si>
    <t>4 hét</t>
  </si>
  <si>
    <t>Septopal MiniKetten 20</t>
  </si>
  <si>
    <t>J01MA02</t>
  </si>
  <si>
    <t>ciprofloxacin</t>
  </si>
  <si>
    <t>Ciprobay Saft 10% gran+oldszer 1x</t>
  </si>
  <si>
    <t>FUNGIZONE 50 mg Powder for Solution for Infusion</t>
  </si>
  <si>
    <t>4-6 hét</t>
  </si>
  <si>
    <t>J04AC51</t>
  </si>
  <si>
    <t>isoniazid</t>
  </si>
  <si>
    <t>Isozid</t>
  </si>
  <si>
    <t>2021.11.29.-től</t>
  </si>
  <si>
    <t>J04BA01</t>
  </si>
  <si>
    <t>clofazimine</t>
  </si>
  <si>
    <t>Lamprene 50mg lágy kapszula 100x</t>
  </si>
  <si>
    <t>Xaluprine 20mg/ml bels szuszp 100ml 1x</t>
  </si>
  <si>
    <t>ketorolaco trometamol</t>
  </si>
  <si>
    <t>Ketorolaco Trometamol Accord</t>
  </si>
  <si>
    <t>30mg/ml</t>
  </si>
  <si>
    <t>Artamin</t>
  </si>
  <si>
    <t>250mg 50x</t>
  </si>
  <si>
    <t>Nonivamid/Nicoboxil</t>
  </si>
  <si>
    <t>20g 1x</t>
  </si>
  <si>
    <t>AT / D</t>
  </si>
  <si>
    <t>M03BX02</t>
  </si>
  <si>
    <t>Tizanidine</t>
  </si>
  <si>
    <t>tizanidin</t>
  </si>
  <si>
    <t xml:space="preserve">Sirdalud </t>
  </si>
  <si>
    <t>4mg</t>
  </si>
  <si>
    <t>Remifentanil-hameln</t>
  </si>
  <si>
    <t>1mg 5x</t>
  </si>
  <si>
    <t>Ketanest S</t>
  </si>
  <si>
    <t>25mg/ml 10x</t>
  </si>
  <si>
    <t>N01BB09</t>
  </si>
  <si>
    <t>ropivacaine</t>
  </si>
  <si>
    <t>ropivakain hidroklorid</t>
  </si>
  <si>
    <t>Ropivacain Sintetica</t>
  </si>
  <si>
    <t>7,5mg /ml - 10ml 10x</t>
  </si>
  <si>
    <t>N05AD8</t>
  </si>
  <si>
    <t>droperidol</t>
  </si>
  <si>
    <t>Xomolix 2.5mg/ml old inj 1ml 10x</t>
  </si>
  <si>
    <t>N07AA02</t>
  </si>
  <si>
    <t>pyridostigminbromid</t>
  </si>
  <si>
    <t>Mestinon</t>
  </si>
  <si>
    <t>N07AA03</t>
  </si>
  <si>
    <t>distigminbromid</t>
  </si>
  <si>
    <t>Ubretid 0,5mg/ml oldatos injekció 1ml 5x</t>
  </si>
  <si>
    <t>Biltricide tabletta</t>
  </si>
  <si>
    <t>600mg</t>
  </si>
  <si>
    <t>Biltricide tabletta 600mg</t>
  </si>
  <si>
    <t>S01BA05</t>
  </si>
  <si>
    <t>triamcinolone acetonide</t>
  </si>
  <si>
    <t>Triesence 40mg/ml szuszp inj 1ml 1x</t>
  </si>
  <si>
    <t>Diamox 250mg tabletta 25x</t>
  </si>
  <si>
    <t>BE</t>
  </si>
  <si>
    <t>V03AB23</t>
  </si>
  <si>
    <t>acetylcysteine</t>
  </si>
  <si>
    <t>Acetylcysteine</t>
  </si>
  <si>
    <t>Fluimucil Antidot 20%, Inj</t>
  </si>
  <si>
    <t>0,2mg 5x</t>
  </si>
  <si>
    <t>S01XA20</t>
  </si>
  <si>
    <t>hydroxypropylmethylcellulose</t>
  </si>
  <si>
    <t xml:space="preserve">Methocel </t>
  </si>
  <si>
    <t>30g 1x</t>
  </si>
  <si>
    <t>2022.04.01.-től</t>
  </si>
  <si>
    <t>Dexrazoxane hydrochloridum</t>
  </si>
  <si>
    <t xml:space="preserve">Cardioxane </t>
  </si>
  <si>
    <t>500mg 1x</t>
  </si>
  <si>
    <t>UK / D</t>
  </si>
  <si>
    <t>Anglia / Németország</t>
  </si>
  <si>
    <t>MD427</t>
  </si>
  <si>
    <t>Lederlon 20mg inj, 1x1ml</t>
  </si>
  <si>
    <t>8 db</t>
  </si>
  <si>
    <t>J02AC03</t>
  </si>
  <si>
    <t>vorikonazol</t>
  </si>
  <si>
    <t xml:space="preserve">VORTIMAL 200MG POWDER FOR SOLUTION FOR INFUSION 1X                                                                      </t>
  </si>
  <si>
    <t>GR</t>
  </si>
  <si>
    <t>Görögország</t>
  </si>
  <si>
    <t>Rythmodan 100mg kapszula 84x</t>
  </si>
  <si>
    <t>G03GA01</t>
  </si>
  <si>
    <t>chorionic gonadotrophin</t>
  </si>
  <si>
    <t>Gonasi HP 5000UI/1ml por+old inj 1ml 1x</t>
  </si>
  <si>
    <t>Bactrimel 96mg/ml konc old inf 5ml 10x</t>
  </si>
  <si>
    <t>Melphalan 50mg por+old inj/inf-hoz 1x</t>
  </si>
  <si>
    <t>Metalcaptase 150mg tabletta 50x</t>
  </si>
  <si>
    <t>V01AA05</t>
  </si>
  <si>
    <t>modified allergen extracts (allergoids)</t>
  </si>
  <si>
    <t>Purethal fapollen 20000AUM/ml inj 3ml 1x</t>
  </si>
  <si>
    <t>V03AB14</t>
  </si>
  <si>
    <t>protamin</t>
  </si>
  <si>
    <t>protamine sulfate</t>
  </si>
  <si>
    <t>Promin 5000IU/5ml IV old inj 5ml 1x</t>
  </si>
  <si>
    <t>Penicillin G Biotika 1M IU por inj 10x</t>
  </si>
  <si>
    <t>per os - g</t>
  </si>
  <si>
    <t>Kontingens engedélyes lett</t>
  </si>
  <si>
    <t>Sucrabest Granulat Btl 100 Stck</t>
  </si>
  <si>
    <t>Isoprenalina cloridrato S.A.L.F. 0,2 mg/ml soluzione iniettabile 5x</t>
  </si>
  <si>
    <t>MD418</t>
  </si>
  <si>
    <t>Maleat de ergometrina Z. 0,2 inj.5x/9249</t>
  </si>
  <si>
    <t>Ketamin Hameln</t>
  </si>
  <si>
    <t>50mg/ml; 10ml</t>
  </si>
  <si>
    <t>A04AA02</t>
  </si>
  <si>
    <t>granisetron</t>
  </si>
  <si>
    <t>Granisetrón (hidrocloruro)</t>
  </si>
  <si>
    <t xml:space="preserve">Granisetron G.E.S. </t>
  </si>
  <si>
    <t>3 mg/3ml 5x</t>
  </si>
  <si>
    <t>Fibrovein Inj 3%, 2ml</t>
  </si>
  <si>
    <t>N01BB04</t>
  </si>
  <si>
    <t>prilokain</t>
  </si>
  <si>
    <t>prilokain hidroklorid</t>
  </si>
  <si>
    <t xml:space="preserve">Prilotekal </t>
  </si>
  <si>
    <t>20mg/ml - 5ml 10x</t>
  </si>
  <si>
    <t>SE3</t>
  </si>
  <si>
    <t>60mg 150x</t>
  </si>
  <si>
    <t>drg.</t>
  </si>
  <si>
    <t>Disulfiram WZF</t>
  </si>
  <si>
    <t>V03AE01</t>
  </si>
  <si>
    <t>Calcium polystyrene sulphonate</t>
  </si>
  <si>
    <t>Resikali PFI 500gr 1x</t>
  </si>
  <si>
    <t>??</t>
  </si>
  <si>
    <t>Sucrabest 1g tabletta 50x</t>
  </si>
  <si>
    <t>VITAMIN B1-RATIOPHARM 50 mg/ml Inj.Lsg.Ampullen 5x2ml</t>
  </si>
  <si>
    <t>Biotin-ASmedic 2,5mg tabletta 100x</t>
  </si>
  <si>
    <t>B01AD02</t>
  </si>
  <si>
    <t>alteplase</t>
  </si>
  <si>
    <t>Actilyse Cathflo 2mg por oldatos inf 5x</t>
  </si>
  <si>
    <t>véralvadási faktor XIII</t>
  </si>
  <si>
    <t>Fibrogammin 250 I.E. Plv.u.LM z.H.e.Inj./Inf.L. 1x</t>
  </si>
  <si>
    <t>B05XA</t>
  </si>
  <si>
    <t>glucose phosphat</t>
  </si>
  <si>
    <t>Glucose-1-phosphat Fres old inf 10ml 5x</t>
  </si>
  <si>
    <t>isoprenalina sulphate</t>
  </si>
  <si>
    <t>Aleudrina 0,2mg/ml old inj 1ml 6x</t>
  </si>
  <si>
    <t>Isoprenaline hydrochloride SALF 0,2mg/ml inj 1ml 5x</t>
  </si>
  <si>
    <t>Catapresan 150mcg/ml old inj 1ml 5x</t>
  </si>
  <si>
    <t>alitretinoin</t>
  </si>
  <si>
    <t>Toctino 10mg lágy kapszula 30x</t>
  </si>
  <si>
    <t>methyl-ergomethrine</t>
  </si>
  <si>
    <t>Methergin 0,2mg/ml old inj 1ml 5x</t>
  </si>
  <si>
    <t>Synacthen Depot 1mg szuszp inj 1ml 1x</t>
  </si>
  <si>
    <t>LHRH Ferring 0,1mg/ml old inj 1ml 1x</t>
  </si>
  <si>
    <t>Dexamethason 1,5mg GALEN tabletta 100x</t>
  </si>
  <si>
    <t>thiamazol</t>
  </si>
  <si>
    <t>Thiamazol 40mg oldatos injekció 1ml 10x</t>
  </si>
  <si>
    <t xml:space="preserve">Doxycyclin-RTP SF old inj amp. 5x </t>
  </si>
  <si>
    <t>Retrovir 100mg/10ml 1x200ml szuszpenzió</t>
  </si>
  <si>
    <t>J05AR10</t>
  </si>
  <si>
    <t>lopinavir + ritonavir</t>
  </si>
  <si>
    <t>KALETRA 80 mg+20 mg/ml Lösung zum Einnehmen 2X60</t>
  </si>
  <si>
    <t>FLUOROURACIL Accord 50 mg/ml 5000 mg Inj./Inf.-L. 1x</t>
  </si>
  <si>
    <t>L01XA03</t>
  </si>
  <si>
    <t>oxaliplatin</t>
  </si>
  <si>
    <t>Eloxatin 5mg/ml konc old inf-hoz 40ml 1x</t>
  </si>
  <si>
    <t>M04AB03</t>
  </si>
  <si>
    <t>benzbromaron</t>
  </si>
  <si>
    <t xml:space="preserve">Benzbromaron AL 100mg tabletta 100x </t>
  </si>
  <si>
    <t>N03AG01</t>
  </si>
  <si>
    <t>valproinsav</t>
  </si>
  <si>
    <t>sodium valproate</t>
  </si>
  <si>
    <t>Orfiril 600mg drazsé 100x</t>
  </si>
  <si>
    <t>Miochol-E 20mg por+oldsz intraoc inj 1x</t>
  </si>
  <si>
    <t>Set double line HTK szerelék inf-hoz 1x</t>
  </si>
  <si>
    <t>szerelék</t>
  </si>
  <si>
    <t>Kontingens</t>
  </si>
  <si>
    <t>Penicillin G Biotika 5M IU por inj 10x</t>
  </si>
  <si>
    <t>J01XE01</t>
  </si>
  <si>
    <t>nitrofurantoin</t>
  </si>
  <si>
    <t>Nitrofurantoin</t>
  </si>
  <si>
    <t>Furantoina 50mg tabletta 42x</t>
  </si>
  <si>
    <t>J01XX08</t>
  </si>
  <si>
    <t>linezolid</t>
  </si>
  <si>
    <t>ZETALID 2mg/ml solution for infusion (10x)</t>
  </si>
  <si>
    <t>Fentanyl c-Kalceks 0,05mg/ml inj 2ml 10x</t>
  </si>
  <si>
    <t>Lettország</t>
  </si>
  <si>
    <t>Aminoven Infant 10% oldatos infúzió 10x100ml</t>
  </si>
  <si>
    <t>MD775</t>
  </si>
  <si>
    <t>Aleudrina 0,2mg/ml inj, 6x1ml</t>
  </si>
  <si>
    <t>D03BA52</t>
  </si>
  <si>
    <t>collagenase, combinations</t>
  </si>
  <si>
    <t>IRUXOL N SALBE 50g</t>
  </si>
  <si>
    <t>Hiány</t>
  </si>
  <si>
    <t>OXALI-BENDALIS 5 MG/ML KONZENTRAT ZUR HERSTELLUNG EINER INFUSIONSLÖSUNG 40ML - 200MG 1X</t>
  </si>
  <si>
    <t>PK-MERZ® INFUSION, 200 MG PRO 500 ML INF. 10X500ML</t>
  </si>
  <si>
    <t>Cortef 5mg 50X "Pfizer"</t>
  </si>
  <si>
    <t>ERYTHROCINE 250MG TAB 100X</t>
  </si>
  <si>
    <t>A05BA06</t>
  </si>
  <si>
    <t>amilorid</t>
  </si>
  <si>
    <t>gentamicin-sulfate</t>
  </si>
  <si>
    <t>Septopal 10 minilánc 1x</t>
  </si>
  <si>
    <t>Septopal 10 lánc 1x</t>
  </si>
  <si>
    <t>Cholera vaccine (inactivated, oral)</t>
  </si>
  <si>
    <t>melphalan hydrochloride</t>
  </si>
  <si>
    <t>Melphalan Aspen 50mg por+old inj/inf 1x</t>
  </si>
  <si>
    <t>lomustin</t>
  </si>
  <si>
    <t>Fluorouracil Acc 50mg/ml inj/if 100ml 1x</t>
  </si>
  <si>
    <t>L01XA02</t>
  </si>
  <si>
    <t>carboplatin</t>
  </si>
  <si>
    <t>Carboplatin Accord 10mg/ml konc inf 45ml 1x</t>
  </si>
  <si>
    <t xml:space="preserve">Oxaliplatin Kabi conc.p/inf.5mg/ml 20ml fl. </t>
  </si>
  <si>
    <t>Rendeléstől számítva 5-6 hét.</t>
  </si>
  <si>
    <t>Oxaliplatinum Accord, koncentrat do sporządzania roztworu do infuzji, 5 mg/ml 1 fiol. a 20 ml</t>
  </si>
  <si>
    <t>Rendeléstől számítva 2-3 hét.</t>
  </si>
  <si>
    <t>Oxaliplatinum Accord, koncentrat do sporządzania roztworu do infuzji, 5 mg/ml 1 fiol. a 40 ml</t>
  </si>
  <si>
    <t>L04AA04</t>
  </si>
  <si>
    <t>antithymocyte globulin</t>
  </si>
  <si>
    <t>Thymogam 250 mg/5ml - Solution for Injection 5ml 1x</t>
  </si>
  <si>
    <t>IN</t>
  </si>
  <si>
    <t>India</t>
  </si>
  <si>
    <t>N01BB01</t>
  </si>
  <si>
    <t>bupivacaine</t>
  </si>
  <si>
    <t>bupivacaine hydrochloride</t>
  </si>
  <si>
    <t xml:space="preserve">Buvasin 0,5% Spinal Heavy inj 4ml 5x </t>
  </si>
  <si>
    <t>Aspirin 500mg/5ml por és oldószer inj 5x</t>
  </si>
  <si>
    <t>Primidon Holsten 250mg tabletta 200x</t>
  </si>
  <si>
    <t>Selegilin AL 5mg tabletta 100x</t>
  </si>
  <si>
    <t>10mg 20x</t>
  </si>
  <si>
    <t>sz.tbl.</t>
  </si>
  <si>
    <t>Clonidin HCL TEVA</t>
  </si>
  <si>
    <t>Chloortalidon SANDOZ</t>
  </si>
  <si>
    <t>500mg 240x</t>
  </si>
  <si>
    <t>V08AA01</t>
  </si>
  <si>
    <t>amidotrizoic acid</t>
  </si>
  <si>
    <t>Amidotrizoesäure-Lysinsalz</t>
  </si>
  <si>
    <t>Peritrast 300/60% 20ml</t>
  </si>
  <si>
    <t>600 mg 5x</t>
  </si>
  <si>
    <t>B05XA03</t>
  </si>
  <si>
    <t>sodium chloride</t>
  </si>
  <si>
    <t>natriumchlorid</t>
  </si>
  <si>
    <t>Natriumchlorid Braun 10ml</t>
  </si>
  <si>
    <t>0,2 20x</t>
  </si>
  <si>
    <t>A04AA01</t>
  </si>
  <si>
    <t>ondansetron</t>
  </si>
  <si>
    <t>Emetron 2mg/ml old injekció 4ml 5x</t>
  </si>
  <si>
    <t>Konakion Prim Inf 2mg/0,2ml inj 0,2ml 5x</t>
  </si>
  <si>
    <t>glyceryl trinitrate</t>
  </si>
  <si>
    <t>Glyceryl trinitrate</t>
  </si>
  <si>
    <t>Nitroglycerina 5mg/1,5ml konc inf 10x</t>
  </si>
  <si>
    <t>Nitroglycerina 1mg/ml konc inf 50ml 1x</t>
  </si>
  <si>
    <t>Ampicilina ATB 1000mg inj. 50x</t>
  </si>
  <si>
    <t xml:space="preserve">Biseptol 480 mg/5 ml 10x inj. </t>
  </si>
  <si>
    <t>BG</t>
  </si>
  <si>
    <t>Bulgária</t>
  </si>
  <si>
    <t>R03CA02</t>
  </si>
  <si>
    <t>efedrin</t>
  </si>
  <si>
    <t>ephedrine</t>
  </si>
  <si>
    <t>Efedrina Zentiva 50mg/ml inj 5x1ml</t>
  </si>
  <si>
    <t>Digitoxin AWD 0,07MG TABL 100x</t>
  </si>
  <si>
    <t>MD507</t>
  </si>
  <si>
    <t>Synacthen injekcio 0,25mg  10x</t>
  </si>
  <si>
    <t>MD713</t>
  </si>
  <si>
    <t>Eritromicina ESTEDI 250 mg kapszula 40x</t>
  </si>
  <si>
    <t>Synacthen injekcio 0,25mg  1x</t>
  </si>
  <si>
    <t>Persantin 10mg/2ml old inf-hoz 2ml 5x</t>
  </si>
  <si>
    <t>Catapresan 300mcg tabletta 100x</t>
  </si>
  <si>
    <t>Brainal 30mg filmtabletta 100x</t>
  </si>
  <si>
    <t>hydrocortisone sodium succinate</t>
  </si>
  <si>
    <t>flucloxacillin-natrium</t>
  </si>
  <si>
    <t>Fluclox Stragen 1g por old inj inf 10x</t>
  </si>
  <si>
    <t>Cefurox Basics 500mg tabletta 12x</t>
  </si>
  <si>
    <t>sulfamethoxazol/trimethoprim</t>
  </si>
  <si>
    <t>Cotrim Ratiopharm SF 480mg/5ml inj 5x</t>
  </si>
  <si>
    <t>J05AB06</t>
  </si>
  <si>
    <t>GANCICLOVIR Accord 500 mg Plv.f.Konz.z.H.e.Inf.L. 5x</t>
  </si>
  <si>
    <t>per</t>
  </si>
  <si>
    <t>cytarabine</t>
  </si>
  <si>
    <t>Ara-cell 20mg/ml old inj 40mg 10x</t>
  </si>
  <si>
    <t>L01BC05</t>
  </si>
  <si>
    <t>gemcitabin</t>
  </si>
  <si>
    <t>Gemcitabine Acc 100mg/ml knc inj 20ml 1x</t>
  </si>
  <si>
    <t>L01CD02</t>
  </si>
  <si>
    <t>docetaxel</t>
  </si>
  <si>
    <t>DOCETAXEL Accord 80 mg/4 ml Konz.z.Her.e.Inf.-L. 1 St</t>
  </si>
  <si>
    <t>DOCETAXEL Accord 160 mg/8 ml Konz.z.Her.e.Inf.-L. 1 St</t>
  </si>
  <si>
    <t>Irinotecan Kabi 20mg/ml konc inf 5ml 1x</t>
  </si>
  <si>
    <t>M01AC1</t>
  </si>
  <si>
    <t>Piroxicam Ratio 20mg/ml old inj 1ml 10x</t>
  </si>
  <si>
    <t>Diacomit 500mg kemény kapszula 60x</t>
  </si>
  <si>
    <t>Fycompa 4mg filmtabletta 28x</t>
  </si>
  <si>
    <t>AT/DE</t>
  </si>
  <si>
    <t>Fycompa 8mg filmtabletta 28x</t>
  </si>
  <si>
    <t>Fycompa 10mg filmtabletta 28x</t>
  </si>
  <si>
    <t>Selegilin Stada 5mg tabletta 100x</t>
  </si>
  <si>
    <t>patent blue V, sodium salt</t>
  </si>
  <si>
    <t>Patentblau V 25mg/ml old injekció 2ml 5x</t>
  </si>
  <si>
    <t>L03AX03</t>
  </si>
  <si>
    <t>bcg vaccine</t>
  </si>
  <si>
    <t>Onco-BCG Inj BCG for Immunotherapy 1x</t>
  </si>
  <si>
    <t>Morphine</t>
  </si>
  <si>
    <t>Morphin Biotika 1% inj 1ml 10x</t>
  </si>
  <si>
    <t>fluorescein sodium</t>
  </si>
  <si>
    <t>Fluoresceine Serb 10% old inj 5ml 10x</t>
  </si>
  <si>
    <t>Septopal 30 lánc 1x</t>
  </si>
  <si>
    <t>Celltop 50mg lágy kapszula 20x</t>
  </si>
  <si>
    <t>P01BA03</t>
  </si>
  <si>
    <t>primaquine phosphate</t>
  </si>
  <si>
    <t>Primaquine tabletta 15mg 100x</t>
  </si>
  <si>
    <t>P01BE03</t>
  </si>
  <si>
    <t>artesunate</t>
  </si>
  <si>
    <t>Artesun 60mg por+oldószer old inj-hoz 1x</t>
  </si>
  <si>
    <t>V01AA01</t>
  </si>
  <si>
    <t>Lais Dermatophagoides subl tabletta 30x</t>
  </si>
  <si>
    <t>Acarbose</t>
  </si>
  <si>
    <t>Acarbose AL 50mg tabletta 105x</t>
  </si>
  <si>
    <t>N03AX14</t>
  </si>
  <si>
    <t>levetiracetam</t>
  </si>
  <si>
    <t xml:space="preserve">LEVETIRACETAM 100 mg / ml Concentrate for solution for infusion (10x) (Gyártó: Noridem, EU) </t>
  </si>
  <si>
    <t>inaktivált, adszorbeált enkefalitisz elleni vakcina</t>
  </si>
  <si>
    <t>L01XX05</t>
  </si>
  <si>
    <t>hydroxycarbamide</t>
  </si>
  <si>
    <t>Hydrea 500mg kemény kapsz 100x</t>
  </si>
  <si>
    <t>P01B A02</t>
  </si>
  <si>
    <t>Quensyl 200mg filmtabletta 30x</t>
  </si>
  <si>
    <t>S01AX18</t>
  </si>
  <si>
    <t>Betadine 5% szemészeti oldat 30ml 1x</t>
  </si>
  <si>
    <t>szemészeti oldat</t>
  </si>
  <si>
    <t>V03AB24</t>
  </si>
  <si>
    <t>Digoxine Immune Fab (digitalis antitoxin)</t>
  </si>
  <si>
    <t>colistinsulfat</t>
  </si>
  <si>
    <t>Diarönt Mono</t>
  </si>
  <si>
    <t>95mg</t>
  </si>
  <si>
    <t>B01AC09</t>
  </si>
  <si>
    <t>epoprostenol</t>
  </si>
  <si>
    <t>Flolan</t>
  </si>
  <si>
    <t>0,5 mg 1x</t>
  </si>
  <si>
    <t>1.5 mg 1x</t>
  </si>
  <si>
    <t xml:space="preserve">Actylise Cathflo </t>
  </si>
  <si>
    <t>2g 5x</t>
  </si>
  <si>
    <t>Hiánycikk!</t>
  </si>
  <si>
    <t>B05XA29</t>
  </si>
  <si>
    <t>natriumglycerofosfaat</t>
  </si>
  <si>
    <t>Glycophos, concentraat voor oplossing voor intraveneuze infusie 20 ml 20x</t>
  </si>
  <si>
    <t>Isoprenalina Sulfato</t>
  </si>
  <si>
    <t>Aleudrina</t>
  </si>
  <si>
    <t>0,2mg/1ml 6x</t>
  </si>
  <si>
    <t>Átmenetileg hiánycikk!</t>
  </si>
  <si>
    <t>sotalolhydrochloride.</t>
  </si>
  <si>
    <t>Sotalol I.V Carino</t>
  </si>
  <si>
    <t>40mg 5x</t>
  </si>
  <si>
    <t>Sotalol HCL Sandoz</t>
  </si>
  <si>
    <t>80mg 30x</t>
  </si>
  <si>
    <t>D06BA51</t>
  </si>
  <si>
    <t>Zilversulfadiazine</t>
  </si>
  <si>
    <t>Flammacérium</t>
  </si>
  <si>
    <t>B/AT</t>
  </si>
  <si>
    <t>Belgium / Ausztria</t>
  </si>
  <si>
    <t>GOBEMICINA 1G INJ 100x</t>
  </si>
  <si>
    <t>Bactrimel 480 mg/5 ml 10x inj.</t>
  </si>
  <si>
    <t>Septopal Ketten 30</t>
  </si>
  <si>
    <t>Chloorambucil</t>
  </si>
  <si>
    <t xml:space="preserve">Leukeran </t>
  </si>
  <si>
    <t>2 mg 25x</t>
  </si>
  <si>
    <t>Metalcaptase</t>
  </si>
  <si>
    <t>150 mg 50x</t>
  </si>
  <si>
    <t>Mepinaest Purum 1% inj. 5x5ml</t>
  </si>
  <si>
    <t>L: 2023.03.31.</t>
  </si>
  <si>
    <t xml:space="preserve">morphin sulfat </t>
  </si>
  <si>
    <t>Morphin hameln 10mg inj. 10x</t>
  </si>
  <si>
    <t>N02AB02.</t>
  </si>
  <si>
    <t>petidin</t>
  </si>
  <si>
    <t>Pethidine-hameln</t>
  </si>
  <si>
    <t>50mg/ml- 2ml 5x</t>
  </si>
  <si>
    <t>Stromectol</t>
  </si>
  <si>
    <t>3mg 4x</t>
  </si>
  <si>
    <t>100mcg 5x</t>
  </si>
  <si>
    <t>PERSANTIN 10 mg/2 ml soluzione per infusione 10x</t>
  </si>
  <si>
    <t>I0377</t>
  </si>
  <si>
    <t xml:space="preserve">Brainal 30mg filmtabletta 30x </t>
  </si>
  <si>
    <t>I0084</t>
  </si>
  <si>
    <t>I0692</t>
  </si>
  <si>
    <t>I0037</t>
  </si>
  <si>
    <t>Lanvis 40mg tabletta 25x</t>
  </si>
  <si>
    <t>Docetaxel Hikma 80 mg/4 ml, concentrato per soluzione per infusione 1x</t>
  </si>
  <si>
    <t>DOCETAXEL AUROBINDO 20 mg/ml concentrato per soluzione per infusione 1 FLACONCINO MONODOSE DA 4 ML</t>
  </si>
  <si>
    <t>DOCETAXEL AUROBINDO 20 mg/ml concentrato per soluzione per infusione 1 FLACONCINO MONODOSE DA 8 ML</t>
  </si>
  <si>
    <t>AD</t>
  </si>
  <si>
    <t>Andorra</t>
  </si>
  <si>
    <t>Szárm.
Orsz.</t>
  </si>
  <si>
    <t>AE</t>
  </si>
  <si>
    <t>Egyesült Arab Emírségek</t>
  </si>
  <si>
    <t>AF</t>
  </si>
  <si>
    <t>Afganisztán</t>
  </si>
  <si>
    <t>AG</t>
  </si>
  <si>
    <t>Antigua és Barbuda</t>
  </si>
  <si>
    <t>AL</t>
  </si>
  <si>
    <t>Albánia</t>
  </si>
  <si>
    <t>AM</t>
  </si>
  <si>
    <t>Örményország</t>
  </si>
  <si>
    <t>AO</t>
  </si>
  <si>
    <t>Angola</t>
  </si>
  <si>
    <t>AR</t>
  </si>
  <si>
    <t>Argentína</t>
  </si>
  <si>
    <t>AU</t>
  </si>
  <si>
    <t>Ausztrália</t>
  </si>
  <si>
    <t>AW</t>
  </si>
  <si>
    <t>Aruba</t>
  </si>
  <si>
    <t>AZ</t>
  </si>
  <si>
    <t>Azerbajdzsán</t>
  </si>
  <si>
    <t>BA</t>
  </si>
  <si>
    <t>Bosznia-Hercegovina</t>
  </si>
  <si>
    <t>BB</t>
  </si>
  <si>
    <t>Barbados</t>
  </si>
  <si>
    <t>BD</t>
  </si>
  <si>
    <t>Banglades</t>
  </si>
  <si>
    <t>BF</t>
  </si>
  <si>
    <t>Burkina Faso</t>
  </si>
  <si>
    <t>A</t>
  </si>
  <si>
    <t>BH</t>
  </si>
  <si>
    <t>Bahrein</t>
  </si>
  <si>
    <t>BI</t>
  </si>
  <si>
    <t>Burundi</t>
  </si>
  <si>
    <t>BJ</t>
  </si>
  <si>
    <t>Benin</t>
  </si>
  <si>
    <t>BN</t>
  </si>
  <si>
    <t>Brunei</t>
  </si>
  <si>
    <t>BO</t>
  </si>
  <si>
    <t>Bolívia</t>
  </si>
  <si>
    <t>BR</t>
  </si>
  <si>
    <t>Brazília</t>
  </si>
  <si>
    <t>BS</t>
  </si>
  <si>
    <t>Bahama-szigetek</t>
  </si>
  <si>
    <t>BT</t>
  </si>
  <si>
    <t>Bhután</t>
  </si>
  <si>
    <t>BW</t>
  </si>
  <si>
    <t>Botswana</t>
  </si>
  <si>
    <t>BY</t>
  </si>
  <si>
    <t>Belarusz</t>
  </si>
  <si>
    <t>BZ</t>
  </si>
  <si>
    <t>Belize</t>
  </si>
  <si>
    <t>CA</t>
  </si>
  <si>
    <t>Kanada</t>
  </si>
  <si>
    <t>CD</t>
  </si>
  <si>
    <t>Kongói Dem. Köztársaság</t>
  </si>
  <si>
    <t>CF</t>
  </si>
  <si>
    <t>Közép-afrikai Köztársaság</t>
  </si>
  <si>
    <t>CG</t>
  </si>
  <si>
    <t>Kongói Köztársaság</t>
  </si>
  <si>
    <t>CI</t>
  </si>
  <si>
    <t>Elefántcsontpart</t>
  </si>
  <si>
    <t>CL</t>
  </si>
  <si>
    <t>Chile</t>
  </si>
  <si>
    <t>CM</t>
  </si>
  <si>
    <t>Kamerun</t>
  </si>
  <si>
    <t>CN</t>
  </si>
  <si>
    <t>Kínai Népköztársaság</t>
  </si>
  <si>
    <t>CO</t>
  </si>
  <si>
    <t>Kolumbia</t>
  </si>
  <si>
    <t>CR</t>
  </si>
  <si>
    <t>Costa Rica</t>
  </si>
  <si>
    <t>CU</t>
  </si>
  <si>
    <t>Kuba</t>
  </si>
  <si>
    <t>CV</t>
  </si>
  <si>
    <t>Zöld-foki Köztársaság</t>
  </si>
  <si>
    <t>CY</t>
  </si>
  <si>
    <t>Ciprus</t>
  </si>
  <si>
    <t>Cseh Köztársaság</t>
  </si>
  <si>
    <t>DJ</t>
  </si>
  <si>
    <t>Dzsibuti</t>
  </si>
  <si>
    <t>DK</t>
  </si>
  <si>
    <t>Dánia</t>
  </si>
  <si>
    <t>DM</t>
  </si>
  <si>
    <t>Dominikai Közösség</t>
  </si>
  <si>
    <t>DO</t>
  </si>
  <si>
    <t>Dominikai Köztársaság</t>
  </si>
  <si>
    <t>DZ</t>
  </si>
  <si>
    <t>Algéria</t>
  </si>
  <si>
    <t>EC</t>
  </si>
  <si>
    <t>Ecuador</t>
  </si>
  <si>
    <t>EE</t>
  </si>
  <si>
    <t>Észtország</t>
  </si>
  <si>
    <t>EG</t>
  </si>
  <si>
    <t>Egyiptom</t>
  </si>
  <si>
    <t>EH</t>
  </si>
  <si>
    <t>Nyugat-Szahara (vitatott státuszú állam)</t>
  </si>
  <si>
    <t>ER</t>
  </si>
  <si>
    <t>Eritrea</t>
  </si>
  <si>
    <t>ET</t>
  </si>
  <si>
    <t>Etiópia</t>
  </si>
  <si>
    <t>FI</t>
  </si>
  <si>
    <t>Finnország</t>
  </si>
  <si>
    <t>FJ</t>
  </si>
  <si>
    <t>Fidzsi-szigetek</t>
  </si>
  <si>
    <t>FM</t>
  </si>
  <si>
    <t>Mikronéziai Szövetségi Államok</t>
  </si>
  <si>
    <t>GA</t>
  </si>
  <si>
    <t>Gabon</t>
  </si>
  <si>
    <t>GB</t>
  </si>
  <si>
    <t>Nagy-Britannia</t>
  </si>
  <si>
    <t>GD</t>
  </si>
  <si>
    <t>Grenada</t>
  </si>
  <si>
    <t>GE</t>
  </si>
  <si>
    <t>Grúzia</t>
  </si>
  <si>
    <t>GH</t>
  </si>
  <si>
    <t>Ghána</t>
  </si>
  <si>
    <t>GM</t>
  </si>
  <si>
    <t>Gambia</t>
  </si>
  <si>
    <t>GN</t>
  </si>
  <si>
    <t>Guinea</t>
  </si>
  <si>
    <t>GQ</t>
  </si>
  <si>
    <t>Egyenlítői Guinea</t>
  </si>
  <si>
    <t>GT</t>
  </si>
  <si>
    <t>Guatemala</t>
  </si>
  <si>
    <t>GW</t>
  </si>
  <si>
    <t>Bissau-Guinea</t>
  </si>
  <si>
    <t>GY</t>
  </si>
  <si>
    <t>Guyana</t>
  </si>
  <si>
    <t>HN</t>
  </si>
  <si>
    <t>Honduras</t>
  </si>
  <si>
    <t>Horvátország</t>
  </si>
  <si>
    <t>HT</t>
  </si>
  <si>
    <t>Haiti</t>
  </si>
  <si>
    <t>ID</t>
  </si>
  <si>
    <t>Indonézia</t>
  </si>
  <si>
    <t>IE</t>
  </si>
  <si>
    <t>Írország</t>
  </si>
  <si>
    <t>IL</t>
  </si>
  <si>
    <t>Izrael</t>
  </si>
  <si>
    <t>IQ</t>
  </si>
  <si>
    <t>Irak</t>
  </si>
  <si>
    <t>IR</t>
  </si>
  <si>
    <t>Irán</t>
  </si>
  <si>
    <t>IS</t>
  </si>
  <si>
    <t>Izland</t>
  </si>
  <si>
    <t>JM</t>
  </si>
  <si>
    <t>Jamaika</t>
  </si>
  <si>
    <t>JO</t>
  </si>
  <si>
    <t>Jordánia</t>
  </si>
  <si>
    <t>KE</t>
  </si>
  <si>
    <t>Kenya</t>
  </si>
  <si>
    <t>KG</t>
  </si>
  <si>
    <t>Kirgizisztán</t>
  </si>
  <si>
    <t>KH</t>
  </si>
  <si>
    <t>Kambodzsa</t>
  </si>
  <si>
    <t>KI</t>
  </si>
  <si>
    <t>Kiribati</t>
  </si>
  <si>
    <t>KM</t>
  </si>
  <si>
    <t>Comore-szigetek</t>
  </si>
  <si>
    <t>KN</t>
  </si>
  <si>
    <t>Saint Kitts és Nevis</t>
  </si>
  <si>
    <t>KP</t>
  </si>
  <si>
    <t>Koreai Népi Demokratikus Köztársaság</t>
  </si>
  <si>
    <t>KR</t>
  </si>
  <si>
    <t>Koreai Köztársaság (Dél-Korea)</t>
  </si>
  <si>
    <t>KW</t>
  </si>
  <si>
    <t>Kuwait</t>
  </si>
  <si>
    <t>KZ</t>
  </si>
  <si>
    <t>Kazahsztán</t>
  </si>
  <si>
    <t>LA</t>
  </si>
  <si>
    <t>Laosz</t>
  </si>
  <si>
    <t>LB</t>
  </si>
  <si>
    <t>Libanon</t>
  </si>
  <si>
    <t>LC</t>
  </si>
  <si>
    <t>Saint Lucia</t>
  </si>
  <si>
    <t>LI</t>
  </si>
  <si>
    <t>Liechtenstein</t>
  </si>
  <si>
    <t>LK</t>
  </si>
  <si>
    <t>Srí Lanka</t>
  </si>
  <si>
    <t>LR</t>
  </si>
  <si>
    <t>Libéria</t>
  </si>
  <si>
    <t>LS</t>
  </si>
  <si>
    <t>Lesotho</t>
  </si>
  <si>
    <t>LU</t>
  </si>
  <si>
    <t>Luxenburg</t>
  </si>
  <si>
    <t>LV</t>
  </si>
  <si>
    <t>LY</t>
  </si>
  <si>
    <t>Líbia</t>
  </si>
  <si>
    <t>MA</t>
  </si>
  <si>
    <t>Marokkó</t>
  </si>
  <si>
    <t>MC</t>
  </si>
  <si>
    <t>Monaco</t>
  </si>
  <si>
    <t>MD</t>
  </si>
  <si>
    <t>Moldova</t>
  </si>
  <si>
    <t>ME</t>
  </si>
  <si>
    <t>Montenegró</t>
  </si>
  <si>
    <t>MG</t>
  </si>
  <si>
    <t>Madagaszkár</t>
  </si>
  <si>
    <t>MH</t>
  </si>
  <si>
    <t>Marshall-szigetek</t>
  </si>
  <si>
    <t>MK</t>
  </si>
  <si>
    <t>Észak-Macedónia</t>
  </si>
  <si>
    <t>ML</t>
  </si>
  <si>
    <t>Mali</t>
  </si>
  <si>
    <t>MM</t>
  </si>
  <si>
    <t>Mianmar</t>
  </si>
  <si>
    <t>MN</t>
  </si>
  <si>
    <t>Mongólia</t>
  </si>
  <si>
    <t>MR</t>
  </si>
  <si>
    <t>Mauritánia</t>
  </si>
  <si>
    <t>MT</t>
  </si>
  <si>
    <t>Málta</t>
  </si>
  <si>
    <t>MU</t>
  </si>
  <si>
    <t>Mauritius</t>
  </si>
  <si>
    <t>MV</t>
  </si>
  <si>
    <t>Maldív-szigetek</t>
  </si>
  <si>
    <t>MW</t>
  </si>
  <si>
    <t>Malawi</t>
  </si>
  <si>
    <t>MX</t>
  </si>
  <si>
    <t>Mexikó</t>
  </si>
  <si>
    <t>MY</t>
  </si>
  <si>
    <t>Malajzia</t>
  </si>
  <si>
    <t>MZ</t>
  </si>
  <si>
    <t>Mozambik</t>
  </si>
  <si>
    <t>NA</t>
  </si>
  <si>
    <t>Namíbia</t>
  </si>
  <si>
    <t>NE</t>
  </si>
  <si>
    <t>Niger</t>
  </si>
  <si>
    <t>NG</t>
  </si>
  <si>
    <t>Nigéria</t>
  </si>
  <si>
    <t>NI</t>
  </si>
  <si>
    <t>Nicaragua</t>
  </si>
  <si>
    <t>NO</t>
  </si>
  <si>
    <t>Norvégia</t>
  </si>
  <si>
    <t>NP</t>
  </si>
  <si>
    <t>Nepál</t>
  </si>
  <si>
    <t>NR</t>
  </si>
  <si>
    <t>Nauru</t>
  </si>
  <si>
    <t>NZ</t>
  </si>
  <si>
    <t>Új-Zéland</t>
  </si>
  <si>
    <t>OM</t>
  </si>
  <si>
    <t>Omán</t>
  </si>
  <si>
    <t>PA</t>
  </si>
  <si>
    <t>Panama</t>
  </si>
  <si>
    <t>PE</t>
  </si>
  <si>
    <t>Peru</t>
  </si>
  <si>
    <t>PG</t>
  </si>
  <si>
    <t>Pápua Új-Guinea</t>
  </si>
  <si>
    <t>PH</t>
  </si>
  <si>
    <t>Fülöp-szigetek</t>
  </si>
  <si>
    <t>PK</t>
  </si>
  <si>
    <t>Pakisztán</t>
  </si>
  <si>
    <t>PS</t>
  </si>
  <si>
    <t>Palesztina (vitatott státuszú állam)</t>
  </si>
  <si>
    <t>PT</t>
  </si>
  <si>
    <t>Portugália</t>
  </si>
  <si>
    <t>PW</t>
  </si>
  <si>
    <t>Palau</t>
  </si>
  <si>
    <t>PY</t>
  </si>
  <si>
    <t>Paraguay</t>
  </si>
  <si>
    <t>QA</t>
  </si>
  <si>
    <t>Katar</t>
  </si>
  <si>
    <t>RS</t>
  </si>
  <si>
    <t>Szerbia</t>
  </si>
  <si>
    <t>RU</t>
  </si>
  <si>
    <t>Oroszország</t>
  </si>
  <si>
    <t>RW</t>
  </si>
  <si>
    <t>Ruanda</t>
  </si>
  <si>
    <t>SA</t>
  </si>
  <si>
    <t>Szaúd-Arábia</t>
  </si>
  <si>
    <t>SB</t>
  </si>
  <si>
    <t>Salamon-szigetek</t>
  </si>
  <si>
    <t>SC</t>
  </si>
  <si>
    <t>Seychelle-szigetek</t>
  </si>
  <si>
    <t>SD</t>
  </si>
  <si>
    <t>Szudán</t>
  </si>
  <si>
    <t>SE</t>
  </si>
  <si>
    <t>Svédország</t>
  </si>
  <si>
    <t>SG</t>
  </si>
  <si>
    <t>Szingapúr</t>
  </si>
  <si>
    <t>SI</t>
  </si>
  <si>
    <t>Szlovénia</t>
  </si>
  <si>
    <t>SL</t>
  </si>
  <si>
    <t>Sierra Leone</t>
  </si>
  <si>
    <t>SM</t>
  </si>
  <si>
    <t>San Marino</t>
  </si>
  <si>
    <t>SN</t>
  </si>
  <si>
    <t>Szenegál</t>
  </si>
  <si>
    <t>SO</t>
  </si>
  <si>
    <t>Szomália</t>
  </si>
  <si>
    <t>SR</t>
  </si>
  <si>
    <t>Suriname</t>
  </si>
  <si>
    <t>SS</t>
  </si>
  <si>
    <t>Dél-Szudán</t>
  </si>
  <si>
    <t>ST</t>
  </si>
  <si>
    <t>São Tomé és Príncipe</t>
  </si>
  <si>
    <t>SV</t>
  </si>
  <si>
    <t>El Salvador</t>
  </si>
  <si>
    <t>SY</t>
  </si>
  <si>
    <t>Szíria</t>
  </si>
  <si>
    <t>SZ</t>
  </si>
  <si>
    <t>Szváziföld</t>
  </si>
  <si>
    <t>TD</t>
  </si>
  <si>
    <t>Csád</t>
  </si>
  <si>
    <t>TG</t>
  </si>
  <si>
    <t>Togó</t>
  </si>
  <si>
    <t>TH</t>
  </si>
  <si>
    <t>Thaiföld</t>
  </si>
  <si>
    <t>TJ</t>
  </si>
  <si>
    <t>Tadzsikisztán</t>
  </si>
  <si>
    <t>TL</t>
  </si>
  <si>
    <t>Kelet-Timor</t>
  </si>
  <si>
    <t>TM</t>
  </si>
  <si>
    <t>Türkmenisztán</t>
  </si>
  <si>
    <t>TN</t>
  </si>
  <si>
    <t>Tunézia</t>
  </si>
  <si>
    <t>TO</t>
  </si>
  <si>
    <t>Tonga</t>
  </si>
  <si>
    <t>TT</t>
  </si>
  <si>
    <t>Trinidad és Tobago</t>
  </si>
  <si>
    <t>TV</t>
  </si>
  <si>
    <t>Tuvalu</t>
  </si>
  <si>
    <t>TW</t>
  </si>
  <si>
    <t>Tajvan (vitatott státuszú állam)</t>
  </si>
  <si>
    <t>TZ</t>
  </si>
  <si>
    <t>Tanzánia</t>
  </si>
  <si>
    <t>UA</t>
  </si>
  <si>
    <t>Ukrajna</t>
  </si>
  <si>
    <t>UG</t>
  </si>
  <si>
    <t>Uganda</t>
  </si>
  <si>
    <t>UY</t>
  </si>
  <si>
    <t>Uruguay</t>
  </si>
  <si>
    <t>UZ</t>
  </si>
  <si>
    <t>Üzbegisztán</t>
  </si>
  <si>
    <t>VA</t>
  </si>
  <si>
    <t>Vatikán</t>
  </si>
  <si>
    <t>VC</t>
  </si>
  <si>
    <t>Saint Vincent és a Grenadine-szigetek</t>
  </si>
  <si>
    <t>VE</t>
  </si>
  <si>
    <t>Venezuela</t>
  </si>
  <si>
    <t>VN</t>
  </si>
  <si>
    <t>Vietnam</t>
  </si>
  <si>
    <t>VU</t>
  </si>
  <si>
    <t>Vanuatu</t>
  </si>
  <si>
    <t>WS</t>
  </si>
  <si>
    <t>Szamoa</t>
  </si>
  <si>
    <t>XK</t>
  </si>
  <si>
    <t>Koszovó (vitatott státuszú állam)</t>
  </si>
  <si>
    <t>YE</t>
  </si>
  <si>
    <t>Jemen</t>
  </si>
  <si>
    <t>ZA</t>
  </si>
  <si>
    <t>Dél-afrikai Köztársaság</t>
  </si>
  <si>
    <t>ZM</t>
  </si>
  <si>
    <t>Zambia</t>
  </si>
  <si>
    <t>ZW</t>
  </si>
  <si>
    <t>Zimbabwe</t>
  </si>
  <si>
    <t>Ancotil 500 mg tabletta 100x</t>
  </si>
  <si>
    <t>flucytosine</t>
  </si>
  <si>
    <t>J02AX01</t>
  </si>
  <si>
    <t>Salbutamol WZF 4 mg tabletki, (tabletta) 25x</t>
  </si>
  <si>
    <t>Neosynephrin-POS 10% szemcsepp 10ml 10x</t>
  </si>
  <si>
    <t>Aggrastat 250mcg/ml conc old inf 50ml 1x</t>
  </si>
  <si>
    <t>tirofiban chlorid monohydrate</t>
  </si>
  <si>
    <t>beszállítás alatt</t>
  </si>
  <si>
    <t>Trandate 100mg filmtabletta 30x</t>
  </si>
  <si>
    <t>Trandate 200mg filmtabletta 30x</t>
  </si>
  <si>
    <t>labetalol chlorid</t>
  </si>
  <si>
    <t>labetolol chlorid</t>
  </si>
  <si>
    <t>Prick Test 653 libatop 3,5ml 1x</t>
  </si>
  <si>
    <t>Amoxicilline Mylan 500mg kapszula 20x</t>
  </si>
  <si>
    <t>Memotropil 20% inj. 200mg/ml - 15ml 4x</t>
  </si>
  <si>
    <t>piracetam</t>
  </si>
  <si>
    <t>N06BX0</t>
  </si>
  <si>
    <t>Synachten Depot inj. 1mg/ml 1x</t>
  </si>
  <si>
    <t>Synachten Depot inj. 1mg/ml 10x</t>
  </si>
  <si>
    <t>cisplatin</t>
  </si>
  <si>
    <t>L01XA01</t>
  </si>
  <si>
    <t>KERLONE 20Mg filmtabletta 100x</t>
  </si>
  <si>
    <t>C07AB05</t>
  </si>
  <si>
    <t>Betaxololhydrochlorid.</t>
  </si>
  <si>
    <t>betaxolol</t>
  </si>
  <si>
    <t>V03AF01</t>
  </si>
  <si>
    <t>mesna</t>
  </si>
  <si>
    <t>SUXAMETONIIO ETHYPH 50MG/ML 10X2ML</t>
  </si>
  <si>
    <t>vincristine</t>
  </si>
  <si>
    <t>L01CA02</t>
  </si>
  <si>
    <t>Uromitexan Multidose 1g inj. 5x</t>
  </si>
  <si>
    <t>Naropin 7,5 mg/ml Inj. 5x10ml</t>
  </si>
  <si>
    <t>Naropin 7,5 mg/ml Inj. 5x20ml</t>
  </si>
  <si>
    <t>Ropivacainhydrochlorid Kabi 2 mg/ml Inj. 5x20ml</t>
  </si>
  <si>
    <t>Ropivacainhydrochlorid Kabi 2 mg/ml Inj. 5x100ml</t>
  </si>
  <si>
    <t>Ropivacainhydrochlorid Kabi 10 mg/ml Inj. 5x10ml</t>
  </si>
  <si>
    <t>Ropivacaine Sintetica Inj 10mf/ml 10x10ml</t>
  </si>
  <si>
    <t>Ropivacaine Sintetica Inj 2mg/ml 10x20ml</t>
  </si>
  <si>
    <t>Ropivacaine Sintetica Inj 7,5mg/ml 10x20ml</t>
  </si>
  <si>
    <t>Ropivacaína Altan 7,5 mg/ml Inj. 5x10ml</t>
  </si>
  <si>
    <t>6-8 hét</t>
  </si>
  <si>
    <t>ropivacain</t>
  </si>
  <si>
    <t>C01CA04</t>
  </si>
  <si>
    <t>dopamin</t>
  </si>
  <si>
    <t>Vincristina Teva 1mg/ml old inj 1ml 1x</t>
  </si>
  <si>
    <t xml:space="preserve">Rifadin 150mg kapsz. 100x  </t>
  </si>
  <si>
    <t>LAIS Ragweed I tabl 70x kezdő LCU9S653</t>
  </si>
  <si>
    <t>Acido Tranexamico Bioin 500mg/5ml inj 5x</t>
  </si>
  <si>
    <t>Daptomycin beta 350mg por old inj/inf 1x</t>
  </si>
  <si>
    <t>daptomycin</t>
  </si>
  <si>
    <t>J01XX09</t>
  </si>
  <si>
    <t>Eritromicina Normon 500mg tabl 40x</t>
  </si>
  <si>
    <t>Fluorouracil Med 50mg/ml inj/if 100ml 1x</t>
  </si>
  <si>
    <t>Garamycin Schwamm 130mg gyógyszivacs 1x</t>
  </si>
  <si>
    <t>gyógyszeres szivacs</t>
  </si>
  <si>
    <t>Melphalan Till. 50mg por+old inj/inf 1x</t>
  </si>
  <si>
    <t>Nadolol tabletta 80mg 90x</t>
  </si>
  <si>
    <t>nátrium-klorid</t>
  </si>
  <si>
    <t>Thymogam 250mg/5ml inj 5ml 1x</t>
  </si>
  <si>
    <t>lymphocyte immune globulin</t>
  </si>
  <si>
    <t>TRH Ferring 0,2mg/ml oldatos inj 1ml 5x</t>
  </si>
  <si>
    <t>Azactam 1g por oldatos injekcióhoz/infúzióhoz 1x</t>
  </si>
  <si>
    <t>Bepanthene 250mg/ml oldatos injekció I.M. 6x2ml</t>
  </si>
  <si>
    <t>Cupripen 250mg kapszula 30x</t>
  </si>
  <si>
    <t>Cicloserina Atb 250mg kapszula 100x</t>
  </si>
  <si>
    <t>Dibondrin oldatos injekció 5x2ml</t>
  </si>
  <si>
    <t>Flucloxacillin Basi 250mg/5ml por belsőleges oldathoz 1x100ml</t>
  </si>
  <si>
    <t>aprenterális</t>
  </si>
  <si>
    <t>Etionamidă Atb 250mg filmtabletta 100x</t>
  </si>
  <si>
    <t>Folinato cálcico Teva EFG 10mg/ml oldatos injekció 1x5ml</t>
  </si>
  <si>
    <t>ethionamide</t>
  </si>
  <si>
    <t>etomidat</t>
  </si>
  <si>
    <t>Meladinine 10mg tabletta 30x</t>
  </si>
  <si>
    <t>Sulfadiazina Reig Jofre 500mg tabletta 20x</t>
  </si>
  <si>
    <t>Soolantra 10mg/g krém 45g</t>
  </si>
  <si>
    <t>minocycline</t>
  </si>
  <si>
    <t>Cisplatin-Ebewe 1mg/ml koncentrátum oldatos infúzióhoz 1x</t>
  </si>
  <si>
    <t>Bleu Patenté V Inj. 25mg/ml 5x</t>
  </si>
  <si>
    <t>Dantrium Inj. 20 mg/ 60ml 12x</t>
  </si>
  <si>
    <t>Esketamin SINTETICA inj. 25mg/ml; 2ml 10x</t>
  </si>
  <si>
    <t>esketamine</t>
  </si>
  <si>
    <t>Resolor Registered</t>
  </si>
  <si>
    <t>Sotalol Mylan 80mg tabl 90x</t>
  </si>
  <si>
    <t>Hydroxycarbamid TEVA 500mg kapsz. 100x</t>
  </si>
  <si>
    <t>Hypnomidate 2mg/ml inj. 5x</t>
  </si>
  <si>
    <t>Pethidine-hameln 50mg/ml- 2ml inj. 5x</t>
  </si>
  <si>
    <t>N02AB02</t>
  </si>
  <si>
    <t>Ethambutol TEVA 250mg kapszula 250x</t>
  </si>
  <si>
    <t>S01JA0</t>
  </si>
  <si>
    <t>Garamycin gyógyszeres szivacs 2mg/cm² 130mg 10x10x0,5cm 1x</t>
  </si>
  <si>
    <t>Garamycin gyógyszeres szivacs 2mg/cm² 32,5mg 5x5x0,5cm 1x</t>
  </si>
  <si>
    <t>Papaverina Cloridrato Monico 30mg/2ml oldatos injekció 5x2ml</t>
  </si>
  <si>
    <t>papaverine hydrochloride</t>
  </si>
  <si>
    <t>A02BX0</t>
  </si>
  <si>
    <t>Vincristinsulfat TEVA 1mg/ml oldatos injekció 1x1ml</t>
  </si>
  <si>
    <t>Vincristine Teva 1mg/ml oldatos injekció 1x1ml</t>
  </si>
  <si>
    <t>Rendelendő mennyiség: 1000 db</t>
  </si>
  <si>
    <t>perchlorate</t>
  </si>
  <si>
    <t>esmolol</t>
  </si>
  <si>
    <t>Brevibloc Inj 10mg/ml, 5x10ml</t>
  </si>
  <si>
    <t>C07AB09</t>
  </si>
  <si>
    <t>Dovprela 200mg tabl 26x</t>
  </si>
  <si>
    <t>pretomanid</t>
  </si>
  <si>
    <t>J04AK08</t>
  </si>
  <si>
    <t>Mivacron 2mg/ml oldatos injekció 5ml 5x</t>
  </si>
  <si>
    <t>gemcitabine</t>
  </si>
  <si>
    <t xml:space="preserve">ketorolak trometamol </t>
  </si>
  <si>
    <t>Fenobarbital Zentiva 100mg/ml inj 2ml 5x</t>
  </si>
  <si>
    <t>Rományia</t>
  </si>
  <si>
    <t>Elzonris concentrate for solution for infusion 1mg/1ml, 1x</t>
  </si>
  <si>
    <t>diphtheria toxin-interleukin-3</t>
  </si>
  <si>
    <t>L01XX67</t>
  </si>
  <si>
    <t>N06BA14</t>
  </si>
  <si>
    <t>Savene Infusio 20mg/ml, 500mg, 10x</t>
  </si>
  <si>
    <t>Szállítási idő: 3 hét</t>
  </si>
  <si>
    <t>dexrazoxane hydrochloride</t>
  </si>
  <si>
    <t>Prick Test 406 (atka) 3,5ml 1x</t>
  </si>
  <si>
    <t>Prick Test 559 Limetree(hársfa)3,5ml 1x</t>
  </si>
  <si>
    <t xml:space="preserve">Vitamin B1 100mg 100x2ml INJEKTOPAS(K) </t>
  </si>
  <si>
    <t>tiamin (B1-vitamin)</t>
  </si>
  <si>
    <t>Ampho-Moronal 100mg/ml belsőleges szuszpenzió 1x50ml DE</t>
  </si>
  <si>
    <t>Ivergelan 3mg tabletta 4x</t>
  </si>
  <si>
    <t>Fosaprepitant Hikma 150mg por oldatos infúzióhoz 1x</t>
  </si>
  <si>
    <t>fosaprepitant</t>
  </si>
  <si>
    <t>A04AD12</t>
  </si>
  <si>
    <t>Neosynephrin POS 5% szemcsepp 1x10ml</t>
  </si>
  <si>
    <t xml:space="preserve">Antytoxyna botulinum ABE inj 1x </t>
  </si>
  <si>
    <t>J06AA04</t>
  </si>
  <si>
    <t>botulinum antitoxin</t>
  </si>
  <si>
    <t>2025. januárjától lesz elérhető</t>
  </si>
  <si>
    <t>Ketorolac Mylan 30mg/ml oldatos injekció 3x1ml</t>
  </si>
  <si>
    <t>Ampicilina Atb. 1000mg inj. 50x</t>
  </si>
  <si>
    <t>Ampres 10mg/ml inj. 10x</t>
  </si>
  <si>
    <t>Benzetacil 2.400.000 NE por és oldószer szuszpenziós injekcióhoz (1x)  2.400.000 NE  inj. 1x</t>
  </si>
  <si>
    <t>Patentblau V 25mg/ml  25 mg/ml inj. 5x2ml</t>
  </si>
  <si>
    <t>Buscopan  20mg/ml inj. 5x1ml</t>
  </si>
  <si>
    <t>Dantrium Intravenous   20 mg Powder for Solution for injection 12 x 20 mg inj. 12x</t>
  </si>
  <si>
    <t>Pethidin-hameln 50mg/ml -1ml inj. 5X1ml</t>
  </si>
  <si>
    <t>Propylthiouracil Aurbindo  50mg tbl. 30x</t>
  </si>
  <si>
    <t>Ropivakain SINTETICA  10mg/ml inj. 10x10ml</t>
  </si>
  <si>
    <t>Vincristine TEVA 1mg/ml inj. 1x</t>
  </si>
  <si>
    <t>Vitamin B1 ratiopharm  50mg/ml - 2ml inj. 5x</t>
  </si>
  <si>
    <t>Gemcitabin Hexal 40mg/ml  IFK 1000 mg</t>
  </si>
  <si>
    <t>Gemcitabin Hexal 40mg/ml  IFK 2000 mg</t>
  </si>
  <si>
    <t>2024.10.29.-2024.11.29.</t>
  </si>
  <si>
    <t>M01AX21</t>
  </si>
  <si>
    <t>diacerein</t>
  </si>
  <si>
    <t>fluconazole</t>
  </si>
  <si>
    <t>J02AC01</t>
  </si>
  <si>
    <t>Cellcept 1g/5ml por szuszp-hoz 110g 1x</t>
  </si>
  <si>
    <t>mycophenolate-mofetil</t>
  </si>
  <si>
    <t>Differin 0,1% gel 50g 1x</t>
  </si>
  <si>
    <t>adapalen</t>
  </si>
  <si>
    <t>D10AD03</t>
  </si>
  <si>
    <t>Largactil 50mg/2ml innj 2ml 5x</t>
  </si>
  <si>
    <t>clorpromazina</t>
  </si>
  <si>
    <t>Nimotop S 10mg/50ml inj 5x</t>
  </si>
  <si>
    <t>primaquine</t>
  </si>
  <si>
    <t>Talzenna 0,25mg kemény kapszula 30x</t>
  </si>
  <si>
    <t>talazoparib</t>
  </si>
  <si>
    <t>L01XK04</t>
  </si>
  <si>
    <t>Antytoksyna botulinowa ABE 500/500/100NE/ml oldatos injekció 1x10ml</t>
  </si>
  <si>
    <t>botulism antitoxin</t>
  </si>
  <si>
    <t>Várható beérkezés január közepe/vége</t>
  </si>
  <si>
    <t>2024.12.04.-2025.01.04.</t>
  </si>
  <si>
    <t>2024.12.04.-2025.01.01.</t>
  </si>
  <si>
    <t>2024.12.04.-2025.01.04</t>
  </si>
  <si>
    <t>2024.12.01-2024.12.31.</t>
  </si>
  <si>
    <t>2024.12.10-től</t>
  </si>
  <si>
    <t>Ganciclovir inj. 500mg 5x</t>
  </si>
  <si>
    <t>Gobemicina Inj. 1g 25x</t>
  </si>
  <si>
    <t>Ampicillin Natrium (Sodium)</t>
  </si>
  <si>
    <t>Piroxicam Ratiopharm Inj. 20mg/ml 10x</t>
  </si>
  <si>
    <t>azitromicin</t>
  </si>
  <si>
    <t>J01FA10</t>
  </si>
  <si>
    <t>WHO</t>
  </si>
  <si>
    <t>Mivacron 20 mg/10 ml solution injectable 5x</t>
  </si>
  <si>
    <t>Glucose-Lösung 40 % DELTAMEDICA Infusionslösung 500ml 10x</t>
  </si>
  <si>
    <t>glucose, anhydrous</t>
  </si>
  <si>
    <t>Kreon für Kinder 20g gran 1x</t>
  </si>
  <si>
    <t>Bucain 5mg/ml 25mg/5ml LL 5ml 5x</t>
  </si>
  <si>
    <t>Prick test 126 narancs 3,5l 1x</t>
  </si>
  <si>
    <t>Prick test 183 kagyló 3,5ml 1x</t>
  </si>
  <si>
    <t>Prick test 409 penészatka 3,5ml 1x</t>
  </si>
  <si>
    <t>Prick test 86 rízsliszt 3,5ml 1x</t>
  </si>
  <si>
    <t>Prick Test R60 Nyír keverék 3,5ml 1x</t>
  </si>
  <si>
    <t>LAIS LU30S666 Main fekete üröm tabl 30x</t>
  </si>
  <si>
    <t>Vincristine Kocak 1mg/ml old inj 1ml 1x</t>
  </si>
  <si>
    <t>vincristin</t>
  </si>
  <si>
    <t>Azithromycin Eberth 500mg por old inf 1x</t>
  </si>
  <si>
    <t>Bivalirudin Accord 250mg por old inj 5x</t>
  </si>
  <si>
    <t>Bivalirudina Sala 250mg por old inj 10x</t>
  </si>
  <si>
    <t>Berodual 250µg/500µg inhal oldat 20ml 5x</t>
  </si>
  <si>
    <t>ipratropium bromide and fenoterol hydrobromide</t>
  </si>
  <si>
    <t>R03AL01</t>
  </si>
  <si>
    <t>Deltyba 50mg filmtabletta 48x</t>
  </si>
  <si>
    <t>delamanid</t>
  </si>
  <si>
    <t>J04AK06</t>
  </si>
  <si>
    <t>Engerix-B szuszp ET inj felnőtt 1ml 1x</t>
  </si>
  <si>
    <t>Hepatitis B felületi antigén</t>
  </si>
  <si>
    <t>Fluconazolo 200mg/100ml old in 100ml 25x</t>
  </si>
  <si>
    <t>Jylamvo 2mg/ml bels. oldat 60ml 1x</t>
  </si>
  <si>
    <t>methotrexate</t>
  </si>
  <si>
    <t>L04AX03</t>
  </si>
  <si>
    <t>Plasmalyte A Viaflo inf oldat 500ml 20x</t>
  </si>
  <si>
    <t>Progesterone 50mg/ml inj 10ml 1x</t>
  </si>
  <si>
    <t>progesterone</t>
  </si>
  <si>
    <t>G03DA04</t>
  </si>
  <si>
    <t>Qvar 50 easi-breathe 50mcg inhal. oldat</t>
  </si>
  <si>
    <t>beclometasone dipropionate</t>
  </si>
  <si>
    <t>R03BA0</t>
  </si>
  <si>
    <t>Microtrast Ösophaguspaste 1x150g</t>
  </si>
  <si>
    <t>barium-sulfate</t>
  </si>
  <si>
    <t>Aciclovir Accord 500mg/20ml Konzentrat zur Herstellung einer Infusionslösung 5x</t>
  </si>
  <si>
    <t>J05AB01</t>
  </si>
  <si>
    <t>aciklovir</t>
  </si>
  <si>
    <t>ONTRUZANT 150 MG POR OLD.INF-HOZ VALÓ KONC.-HOZ 1X</t>
  </si>
  <si>
    <t>trastuzumab</t>
  </si>
  <si>
    <t>L01FD01</t>
  </si>
  <si>
    <t>Davercin 250 mg tabletki powlekane 16x</t>
  </si>
  <si>
    <t>erythromicin</t>
  </si>
  <si>
    <t>MIVACRON oplossing voor injectie 2 mg/ml 5x10ml</t>
  </si>
  <si>
    <t>Ethambutol 400mg tabletta 56x</t>
  </si>
  <si>
    <t>Imuran 25 mg x 100 tbl Aspen Pharma</t>
  </si>
  <si>
    <t>Imuran 50mg x 100 tbl, Aspen Pharma</t>
  </si>
  <si>
    <t>L04AX01</t>
  </si>
  <si>
    <t>Azathioprine SANDOZ 25mg tbl 30x</t>
  </si>
  <si>
    <t>Azathioprine CF 50mg tbl 30x</t>
  </si>
  <si>
    <t>Methotrexat-GRY® 50 mg/2 ml Injektionslösung 1x</t>
  </si>
  <si>
    <t>L01BA01</t>
  </si>
  <si>
    <t>methotrexat</t>
  </si>
  <si>
    <t>GEMCITABINA SUN Pharma 10 mg/ml soluzione per infusione 1x200ml</t>
  </si>
  <si>
    <t>SKID Zentiva 100mg 50x</t>
  </si>
  <si>
    <t>acetylcholinchlorid,</t>
  </si>
  <si>
    <t>2025.04.24.-2025.06.30.</t>
  </si>
  <si>
    <t>Raktárkészletről elérhető</t>
  </si>
  <si>
    <t>Qinlock 50mg Tabletta 90x</t>
  </si>
  <si>
    <t>L01EX19</t>
  </si>
  <si>
    <t>LOQTORZI injection 240 mg/6 mL (40 mg/mL) 6ml</t>
  </si>
  <si>
    <t>toripalimab</t>
  </si>
  <si>
    <t>L01FF13</t>
  </si>
  <si>
    <t>Beszerzési idő 6-8 hét</t>
  </si>
  <si>
    <t>Minimum rendelés 10 doboz, erre érvényes ár. Beszerzési idő 4-6 hét</t>
  </si>
  <si>
    <t>A11CA0l</t>
  </si>
  <si>
    <t>retinol (a-vitamin)</t>
  </si>
  <si>
    <t>REVATIO 10 mg/ml Pulver zur Herstellung einer Suspension 1x</t>
  </si>
  <si>
    <t>QINLOCK 50 mg Tabletten 90 Stck</t>
  </si>
  <si>
    <t>2025.06.23.-2025.07.23.</t>
  </si>
  <si>
    <t>sildenafil</t>
  </si>
  <si>
    <t>ripretinib</t>
  </si>
  <si>
    <t>G04BE03</t>
  </si>
  <si>
    <t>2025.07.02.-2025.08.02.</t>
  </si>
  <si>
    <t>raktárkészletről elérhető</t>
  </si>
  <si>
    <t>Antytoksyna jadu żmij, 500 egység LD50 oldatos injekció 1x</t>
  </si>
  <si>
    <t>Buscopan 20mg/ml oldatos injekció 6x1ml</t>
  </si>
  <si>
    <t>Imuran 50mg bevont tabletta 100x</t>
  </si>
  <si>
    <t>Ketorolac Aurobindo 30mg/ml oldatos injekció 3x1ml</t>
  </si>
  <si>
    <t>Metalcaptase 300mg gyomornedv-ellenálló tabletta 100x</t>
  </si>
  <si>
    <t>Metalcaptase 300mg gyomornedv-ellenálló tabletta 50x</t>
  </si>
  <si>
    <t>Natulan 50mg kemény kapszula 50x NL</t>
  </si>
  <si>
    <t>Pyrazinamid 500mg JENAPHARM tabletta 100x</t>
  </si>
  <si>
    <t>Pyrazinamid Farmapol 500mg tabletta 250x</t>
  </si>
  <si>
    <t>Rifamazid 300 mg+150 mg kemény kapszula 100x</t>
  </si>
  <si>
    <t>Rifampicin TZF 150 mg kemény kapszula 100x</t>
  </si>
  <si>
    <t>Testosteron Depot Panpharma 250mg/ml oldatos injekció 10x1ml</t>
  </si>
  <si>
    <t>viper antitoxina</t>
  </si>
  <si>
    <t>azathioprine</t>
  </si>
  <si>
    <t>rifampicin, isoniazide</t>
  </si>
  <si>
    <t>testosteronenantat</t>
  </si>
  <si>
    <t>2025.06.27.-2025.08.31.</t>
  </si>
  <si>
    <t>bupivacain</t>
  </si>
  <si>
    <t>multienzymes (lipase, protease etc.)</t>
  </si>
  <si>
    <t xml:space="preserve"> J06AA04</t>
  </si>
  <si>
    <t>J04AM02</t>
  </si>
  <si>
    <t xml:space="preserve">INFLORAN CAPSULE RIGIDE 20X (IT)                                                                                        </t>
  </si>
  <si>
    <t xml:space="preserve">VERBORIL 50 MG KAPSELN 60X                                                                                              </t>
  </si>
  <si>
    <t>2025.07.01.-2025.07.31.</t>
  </si>
  <si>
    <t>2025.07.04.-2025.07.31.</t>
  </si>
  <si>
    <t>Anticholium 2mg/5ml old inj 5ml 5x</t>
  </si>
  <si>
    <t>physostigmin-salicylat</t>
  </si>
  <si>
    <t>Cyanokit 5g por oldatos infúzióhoz 1x</t>
  </si>
  <si>
    <t>hidroxokobalamin</t>
  </si>
  <si>
    <t>V03AB33</t>
  </si>
  <si>
    <t xml:space="preserve">Erythromicin 300mg por old inj 20ml 1x </t>
  </si>
  <si>
    <t>Glucose Deltamed 40% inf 500ml 10x</t>
  </si>
  <si>
    <t>glucose</t>
  </si>
  <si>
    <t>Hydrocortison VUAB 100mg por old inj 10x</t>
  </si>
  <si>
    <t>Lysthenon 0,1g/5ml old inj 5ml 25x (5x5)</t>
  </si>
  <si>
    <t>Veracer 25000NE/5ml oldatos injekció intravénás alkalmazásra 10x5ml</t>
  </si>
  <si>
    <t>heparin sodium</t>
  </si>
  <si>
    <t>Qutenza 179 mg külsőleges tapasz 1x</t>
  </si>
  <si>
    <t>transzdermális</t>
  </si>
  <si>
    <t>capsaicin</t>
  </si>
  <si>
    <t>N01BX04</t>
  </si>
  <si>
    <t>TestosteronDepot PAN 250mg/ml inj 1ml 3x</t>
  </si>
  <si>
    <t>TestosteronDepot EIF 250mg/ml inj 1ml 3x</t>
  </si>
  <si>
    <t>Zink-Injekt N 10mg old inj 2ml 10x</t>
  </si>
  <si>
    <t>zink-D-gluconat</t>
  </si>
  <si>
    <t>A12CB02</t>
  </si>
  <si>
    <t xml:space="preserve">LAIS Ragweed M tabl 30x fennt </t>
  </si>
  <si>
    <t>NeoRecormon 2000 NE oldatos injekció előretöltött fecskendőben 6x</t>
  </si>
  <si>
    <t>B03XA01</t>
  </si>
  <si>
    <t>Epoetin beta</t>
  </si>
  <si>
    <t>NitroprussiatFides 50mg por old inj 1x</t>
  </si>
  <si>
    <t>C02DD</t>
  </si>
  <si>
    <t>Nitroferricianuro</t>
  </si>
  <si>
    <t>Szállítási idő: kb. 4 hét</t>
  </si>
  <si>
    <t>Tétradécyl sulfate de sodium</t>
  </si>
  <si>
    <t>Emblaveo 1.5 g / 0.5 g Powder for concentrate for solution for infusion 10x</t>
  </si>
  <si>
    <t>Szállítási idő: kb. 2-3 hét</t>
  </si>
  <si>
    <t>J01DF51</t>
  </si>
  <si>
    <t>aztreonam and avibactam</t>
  </si>
  <si>
    <t>Akneroxid Gel 50 mg/g 50g</t>
  </si>
  <si>
    <t>benzoyl peroxyde</t>
  </si>
  <si>
    <t>Benzaknen 5% Gel 30g (50mg/1g)</t>
  </si>
  <si>
    <t>D10AE01</t>
  </si>
  <si>
    <t>ACIDE ACETYLSALICYLIQUE Panpharma Inj. 20x0,5g</t>
  </si>
  <si>
    <t>1 doboz rendelése esetén, beszerzési idő 4-5 hét Lejárat 2026/06</t>
  </si>
  <si>
    <t>minimum 5 doboz rendelése esetén, beszerzési idő 4-5 hét Lejárat 2026/06</t>
  </si>
  <si>
    <t>2025.05.20.-2025.06.20.</t>
  </si>
  <si>
    <t>DL- lysine acetylsalicilate</t>
  </si>
  <si>
    <t>Xorox 30 mg/g szemkenőcs 4,5 g,</t>
  </si>
  <si>
    <t>S01AD03</t>
  </si>
  <si>
    <t>aciclovir</t>
  </si>
  <si>
    <r>
      <t>SUNOSI 150 mg Filmtabletten 28x</t>
    </r>
    <r>
      <rPr>
        <sz val="12"/>
        <color rgb="FF000000"/>
        <rFont val="Aptos"/>
        <family val="2"/>
      </rPr>
      <t>  </t>
    </r>
  </si>
  <si>
    <t>3-5 hét</t>
  </si>
  <si>
    <t>szolriamfetolt</t>
  </si>
  <si>
    <t xml:space="preserve">UTEFOS 400 mg cápsulas duras 60x </t>
  </si>
  <si>
    <t>tegafur</t>
  </si>
  <si>
    <t>L01BC03</t>
  </si>
  <si>
    <t>2025.07.30.-2025.08.30.</t>
  </si>
  <si>
    <t>L-Thyroxin SERB 200mcg/ml oldatos injekció/infúzió 6x1ml</t>
  </si>
  <si>
    <t>2025.07.29.-2025.08.29.</t>
  </si>
  <si>
    <t>Persantin 10mg/2ml oldatos infúzió 10x2ml</t>
  </si>
  <si>
    <t>2025.08.21.-2025.09.21.</t>
  </si>
  <si>
    <t>Vincristine Teva Italia 1 mg/ml oldatos injekció 1x1ml</t>
  </si>
  <si>
    <t>C01BA49</t>
  </si>
  <si>
    <t>IDROCHINIDINA LIRCA 150 mg tabletta 40x</t>
  </si>
  <si>
    <t>idrochinidin</t>
  </si>
  <si>
    <t>Natriumhydrogencarbonat 4,2 % B. Braun Infusionslösung 10x250 ml</t>
  </si>
  <si>
    <t>2025.08.25.-2025.09.25.</t>
  </si>
  <si>
    <t>DECOSTRIOL inject 1 μg/ml Injektionslösung Amp. 10x1 ml</t>
  </si>
  <si>
    <t>DECOSTRIOL inject 2 μg/ml Injektionslösung Amp. 10x1 ml</t>
  </si>
  <si>
    <t>2025.08.29.-2025.09.29.</t>
  </si>
  <si>
    <t>calcitriol</t>
  </si>
  <si>
    <t>A11CC04</t>
  </si>
  <si>
    <t>Lysthenon 2% oldatos injekció 5x5ml</t>
  </si>
  <si>
    <t>Mivacron 10mg/5ml oldatos injekció 5x5ml DE</t>
  </si>
  <si>
    <t>2025.09.09.-2025.10.09.</t>
  </si>
  <si>
    <t>AGILUS 120 mg Pulver z.Herst.e.Injekt.-Lsg.Dsfl. 6 Stck.</t>
  </si>
  <si>
    <t>2025.09.15.-2025.10.15.</t>
  </si>
  <si>
    <t>Beszerzési idő 2-4 hét, lejáratot nem kaptunk, rendelés előtt kérdezni kell</t>
  </si>
  <si>
    <t>Isentress 100mg granulátum 60x</t>
  </si>
  <si>
    <t>raltegravir</t>
  </si>
  <si>
    <t>J05AX08</t>
  </si>
  <si>
    <t>Ameluz 78mg/g gél 1x2g</t>
  </si>
  <si>
    <t>aminolaevulinic acid</t>
  </si>
  <si>
    <t>Retrovir IV IFK 5X20 ml</t>
  </si>
  <si>
    <t>Retrovir M Dosier Spritz LSE 200 ml</t>
  </si>
  <si>
    <t xml:space="preserve">BEYFORTUS 100MG INJ PRE FIL SYR 1X                  </t>
  </si>
  <si>
    <t>BEYFORTUS 50MG INJ PRE FIL SYR 1X</t>
  </si>
  <si>
    <t>kb. 5-6 hét</t>
  </si>
  <si>
    <t>J06BD08</t>
  </si>
  <si>
    <t>nirsevimab</t>
  </si>
  <si>
    <t>Beyfortus 100mg oldatos injekció előretöltött fecskendőben 1x100mg</t>
  </si>
  <si>
    <t>BEYFORTUS 50 mg Inj.-Lsg.i.e.Fertigspr.o.Kan. 1 Stck.</t>
  </si>
  <si>
    <t>kb. 2-3 hét</t>
  </si>
  <si>
    <t>2025.09.18.-2025.10.18.</t>
  </si>
  <si>
    <t>Beyfortus 50 mg injekció 1x</t>
  </si>
  <si>
    <t>Beyfortus 100 mg injekció 1x</t>
  </si>
  <si>
    <t>Beszállítási idő: kb. 2 hét</t>
  </si>
  <si>
    <t>Actilyse Cathflo 2mg por 5x</t>
  </si>
  <si>
    <t>Antytoksyna 500 JA  Anti VIPER Venom serum</t>
  </si>
  <si>
    <t>Aklief 50mcg/g krém 1x30g</t>
  </si>
  <si>
    <t>trifarotene</t>
  </si>
  <si>
    <t>D10AD06</t>
  </si>
  <si>
    <t>benzoylium peroxydatum</t>
  </si>
  <si>
    <t>Akneroxid 50mg/g 1x50g</t>
  </si>
  <si>
    <t>Alexan 50mg/ml inf. 1x40ml</t>
  </si>
  <si>
    <t xml:space="preserve">Flucloxacilline CF </t>
  </si>
  <si>
    <t>Raktérkészletről elérhető</t>
  </si>
  <si>
    <t xml:space="preserve">MIOSTAT 0,1MG 12X1,5ML ’NL’                            </t>
  </si>
  <si>
    <t>2025.09.30.-2025.10.30.</t>
  </si>
  <si>
    <t>Agilus 120 mg por oldatos injekció 6x</t>
  </si>
  <si>
    <t>Agilus 120 mg por oldatos injekcióhoz 6x</t>
  </si>
  <si>
    <t>Acetilszalicilsav Panmedica 500 mg/5ml por és oldószer oldatos injekcióhoz 6x</t>
  </si>
  <si>
    <t>Glucose-1-foszfát "Fresenius" 1 mólos koncentrátum oldatos infúzióhoz 5x10ml</t>
  </si>
  <si>
    <t>glucose 1-phosphate</t>
  </si>
  <si>
    <t>Ameluz 78mg/g gél 2g 1x</t>
  </si>
  <si>
    <t>Érvényes/Frissítés dátuma</t>
  </si>
  <si>
    <t>SP</t>
  </si>
  <si>
    <t>Beloc I.V. 5mg/5ml, 5x</t>
  </si>
  <si>
    <t>C07AB02</t>
  </si>
  <si>
    <t>metoprolol</t>
  </si>
  <si>
    <t>Beloc 5mg/5ml injekció 5ml 5x</t>
  </si>
  <si>
    <t>Szállítási idő: kb. 2 hét.</t>
  </si>
  <si>
    <t>BELOC 5 mg ampulllen 5x</t>
  </si>
  <si>
    <t>Beloc i.v. 5mg/5ml oldatos injekció 5x5ml</t>
  </si>
  <si>
    <t>10 doboz rendelése felett, beszerzési idő 2-4 hét</t>
  </si>
  <si>
    <t>2025.11.11.-2025.11.12.</t>
  </si>
  <si>
    <t>MODEYSO 125 mg capsules 10x</t>
  </si>
  <si>
    <t>2025.12.04.-2026.01.04.</t>
  </si>
  <si>
    <t>dordaviprone</t>
  </si>
  <si>
    <t>Beszerzési idő 4-5 hét</t>
  </si>
  <si>
    <t>PENICILLIN G INFECTOPHARM 1 Mega P.z.H.e.IIL Dsfl. 10´s</t>
  </si>
  <si>
    <t>PENICILLIN G INFECTOPHARM 5 Mega P.z.H.e.IIL Dsfl. 10´s</t>
  </si>
  <si>
    <t>PENICILLIN G INFECTOPHARM 10 Mega P.z.H.e.IIL Dsfl. 10´s</t>
  </si>
  <si>
    <t>2025.12.02.-2026.01.02.</t>
  </si>
  <si>
    <t>benzylpenicillin sodium</t>
  </si>
  <si>
    <t>Custodiol oldat műanyag zsákban 500ml 12x</t>
  </si>
  <si>
    <t>Zydelig 100 mg Film-coated tablet 60x</t>
  </si>
  <si>
    <t>2025.11.28-2025.12.28.</t>
  </si>
  <si>
    <t>idelalisib</t>
  </si>
  <si>
    <t>L01EM01</t>
  </si>
  <si>
    <t xml:space="preserve">STROMECTOL 3MG TABL 4X              </t>
  </si>
  <si>
    <t>Szállítási idő: kb. 5-6 hét</t>
  </si>
  <si>
    <t>Luvion 200mg/2ml por oldatos injekcióhoz 6x</t>
  </si>
  <si>
    <t xml:space="preserve">FIBROVEIN 3 %, solution injectable 2ml 5x </t>
  </si>
  <si>
    <t>L-Thyroxin Henning inject 514 Mikrogramm, Pulver und Lösungsmittel zur Herstellung einer Injektions- oder Infusionslösung 1x</t>
  </si>
  <si>
    <t>L-Thyroxin Serb 200mcg/ml inj inf 6x</t>
  </si>
  <si>
    <t>Szállítási idő kb. 3 hét</t>
  </si>
  <si>
    <t>Szállítási idő kb.23 hét</t>
  </si>
  <si>
    <t>Acetylsalicylsäure Panpharma i.v. 500mg por oldatos injekcióhoz vagy infúzióhoz 20x</t>
  </si>
  <si>
    <t>2026.03.16.-2026.04.16.</t>
  </si>
  <si>
    <t>Beszerzési idő kb. 2 hét</t>
  </si>
  <si>
    <t>InductOs 1,5mg/ml por old matr 12mg 1x</t>
  </si>
  <si>
    <t>dibotermin alfa</t>
  </si>
  <si>
    <t>implantációs</t>
  </si>
  <si>
    <t>Rendelésre szállítjuk! Beszállítási idő 4-5 hét</t>
  </si>
  <si>
    <t>ENDOXAN 1 g Pulver z.Herst.e.Injektionslösung, 1 St</t>
  </si>
  <si>
    <t>Chief Antidote</t>
  </si>
  <si>
    <t>L01AA01</t>
  </si>
  <si>
    <t>cyclophosphamide</t>
  </si>
  <si>
    <t>Szállítási idő kb. 2 hét</t>
  </si>
  <si>
    <t xml:space="preserve">UROMITEXAN 400MG/4ML AMP 15X                  </t>
  </si>
  <si>
    <t>MESNA-CELL 100MG/ML ILO(5000MG) 1X</t>
  </si>
  <si>
    <t>UROMITEXAN 400 mg Ampullen 50x4 ml</t>
  </si>
  <si>
    <t>2026.03.03.-2026.04.03.</t>
  </si>
  <si>
    <t>Mesna-cell 100mg/ml 5000mg oldatos injekció 1x</t>
  </si>
  <si>
    <t>Uromitexan 400mg (Baxter Deutschland Gmbh Medication Delivery (DE) 50X4 ml ampulla</t>
  </si>
  <si>
    <t>Beszerzési idő 4 hét</t>
  </si>
  <si>
    <t>METOCARD 1 mg/ml, roztwór do wstrzykiwań 5x5ml</t>
  </si>
  <si>
    <t>minimum rendelés 10 doboz, beszerzési idő kb. 3 hét</t>
  </si>
  <si>
    <t>2026.02.19-2026.03.19.</t>
  </si>
  <si>
    <t>minimum rendelés 50 doboz, beszerzési idő kb. 3 hét</t>
  </si>
  <si>
    <t>Clonistada 0,15mg tabletta 100x</t>
  </si>
  <si>
    <t xml:space="preserve">Loxen 20mg tabletta 30x </t>
  </si>
  <si>
    <t xml:space="preserve">Loxen 20mg tabletta 90x </t>
  </si>
  <si>
    <t>Fr</t>
  </si>
  <si>
    <t>Szállítási idő: kb. 3 hét</t>
  </si>
  <si>
    <t>nicardipin</t>
  </si>
  <si>
    <t>C08CA0</t>
  </si>
  <si>
    <t>Haloperidol Ratio 5mg/ml old inj 1ml 5x</t>
  </si>
  <si>
    <t>HALOPERIDOL ESTEVE 5 mg/ml AMPULES 1 ml 5x</t>
  </si>
  <si>
    <t>Szállítási idő: 4-5 hét</t>
  </si>
  <si>
    <t>haloperidol</t>
  </si>
  <si>
    <t>URECE 0,5 mg tablets 100x</t>
  </si>
  <si>
    <t>2026.01.26-2026.02.26.</t>
  </si>
  <si>
    <t>dotinurad</t>
  </si>
  <si>
    <t>M04AB06</t>
  </si>
  <si>
    <t>PAMIDRONAT Dinatrium Pfizer 3 mg/ml Konz.zur Herst. einer Inf.-Lsg. 1x10ml</t>
  </si>
  <si>
    <t>pamidronate</t>
  </si>
  <si>
    <t>2026.01.22.-2026.02.22.</t>
  </si>
  <si>
    <t>EMLA 25 mg/g + 25 mg/g krém 30g</t>
  </si>
  <si>
    <t>EMLA 25 mg/g + 25 mg/g krém 5g 5x</t>
  </si>
  <si>
    <t>Fotil 5 mg/ml + 20 mg/ml szemcsepp 5ml 1x</t>
  </si>
  <si>
    <t>Fotil 5 mg/ml + 20 mg/ml szemcsepp 5ml 3x</t>
  </si>
  <si>
    <t>Acemit 250mg tabletta 100x</t>
  </si>
  <si>
    <t>S01ED51</t>
  </si>
  <si>
    <t>timolol, combinations </t>
  </si>
  <si>
    <t>N01BB54</t>
  </si>
  <si>
    <t>prilocaine, combinations</t>
  </si>
  <si>
    <t xml:space="preserve">DIAMOX 250MG COMPRESSE 12X                </t>
  </si>
  <si>
    <t>Minims fenylefrine 10% szemcsepp 0,5ml 20x</t>
  </si>
  <si>
    <t>Minims fenylefrine hcl 10% 0,5ml szemcsepp 20x</t>
  </si>
  <si>
    <t>Szállítási idő: kb. 4-5 hét</t>
  </si>
  <si>
    <t>Pamidro Cell 60mg 3mg/ml konc inf 1x</t>
  </si>
  <si>
    <t>Ibuprofen B Braun 400 mg infúzó 10X100 ml</t>
  </si>
  <si>
    <t>Ibuprofen B Braun 600 mg infúzió 10X100 ml</t>
  </si>
  <si>
    <t>ibuprofen</t>
  </si>
  <si>
    <t>M01AE01</t>
  </si>
  <si>
    <t>ZENTEL 400 mg tabletta 3x</t>
  </si>
  <si>
    <t>IBUPROFEN B BRAUN 400MG INF 10X100ML</t>
  </si>
  <si>
    <t xml:space="preserve">IBUPROFEN B BRAUN 600MG INF 10X100ML         </t>
  </si>
  <si>
    <t>IBUPROFEN B.Braun 400 mg Infusionslösung 10x100 ml</t>
  </si>
  <si>
    <t>IBUPROFEN B.Braun 600 mg Infusionslösung 10x100 ml</t>
  </si>
  <si>
    <t>1-19 doboz rendelése esetén, beszerzési idő 2-3 hét</t>
  </si>
  <si>
    <t>20 doboz vagy több rendelése esetén, beszerzési idő 2-3 hét</t>
  </si>
  <si>
    <t>2026.01.12.-2026.02.12.</t>
  </si>
  <si>
    <t>Minims fenylefrine hcl 2,5% 0,5ml St TUB 20x</t>
  </si>
  <si>
    <t>Lacosamid 1A Pharma 50 mg filmtabletta 28x</t>
  </si>
  <si>
    <t>Lacosamid 1A Pharma 50 mg filmtabletta 56x</t>
  </si>
  <si>
    <t>Lacosamid 1A Pharma 50 mg filmtabletta 168x</t>
  </si>
  <si>
    <t>Lacosamid 1A Pharma 100 mg filmtabletta 28x</t>
  </si>
  <si>
    <t>Lacosamid 1A Pharma 100 mg filmtabletta 56x</t>
  </si>
  <si>
    <t>Lacosamid 1A Pharma 100 mg filmtabletta 168x</t>
  </si>
  <si>
    <t>lacosamid</t>
  </si>
  <si>
    <t>N03AX18</t>
  </si>
  <si>
    <t>NEOSYNEPHRINE 10% FAURA ED 5ML</t>
  </si>
  <si>
    <t xml:space="preserve">MINIMS 10% ED 20X0,5ML            </t>
  </si>
  <si>
    <t>RESONIUM A pulver 450 g</t>
  </si>
  <si>
    <t>2026.01.07.-2026.02.07.</t>
  </si>
  <si>
    <t>sodium polystyrene sulfonate</t>
  </si>
  <si>
    <t xml:space="preserve">METOPROLOL CARINOPHARM 1MG/ML INJ 5X5ML       </t>
  </si>
  <si>
    <t>Szállítási idő: kb. 3-4 hét</t>
  </si>
  <si>
    <t>Xydalba 500 mg Pul. ein Konz. zur Hers. einer Inf. 1x</t>
  </si>
  <si>
    <t>Beszerzési idő 6-7 hét, jelenleg december 23-ig</t>
  </si>
  <si>
    <t>2025.11.10.-2025.12.10.</t>
  </si>
  <si>
    <t>dalbavancin</t>
  </si>
  <si>
    <t>J01XA04</t>
  </si>
  <si>
    <t xml:space="preserve">XYDALBA 500MG POWD F INF 1X          </t>
  </si>
  <si>
    <t>AMELUZ 78MG/G GEL 2G</t>
  </si>
  <si>
    <t>Aciclovir Jelfa 250mg por oldatos infúzióhoz 5x</t>
  </si>
  <si>
    <t>Luvion 200mg/2ml por és oldószer oldatos injekcióhoz 6 liofilizált fiola+6 ampulla oldószer</t>
  </si>
  <si>
    <t>Lyovac-Cosmegen 0,5mg por oldatos infúzióhoz 1x</t>
  </si>
  <si>
    <t>Minocin 100mg kemény kapszula 8x</t>
  </si>
  <si>
    <t>Nimotop 10mg infúziós oldat 1x50ml</t>
  </si>
  <si>
    <t>Virgan 1,5mg/g szemgél 1x5g</t>
  </si>
  <si>
    <t>J01AA08</t>
  </si>
  <si>
    <t>C03DA03</t>
  </si>
  <si>
    <t>Rendelésre szállítjuk.</t>
  </si>
  <si>
    <t>Szállító</t>
  </si>
  <si>
    <t>2026.01.16.-2026.03.31.</t>
  </si>
  <si>
    <t>Agilus 120mg por oldatos injekcióhoz 6x AT</t>
  </si>
  <si>
    <t>Rovamycine 1,5 millió NE filmtabletta 16x</t>
  </si>
  <si>
    <t>Rovamycine 3 millió NE filmtabletta 10x</t>
  </si>
  <si>
    <t>spiramycin</t>
  </si>
  <si>
    <t>J01FA02</t>
  </si>
  <si>
    <t>Fibrovein 3% sol. inj. 5x2ml</t>
  </si>
  <si>
    <t>2026.03.24.-2026.04.24.</t>
  </si>
  <si>
    <t>2026.03.19.-2026.04.19.</t>
  </si>
  <si>
    <t xml:space="preserve">METVIX 160MG/G CREAM 2G                                 </t>
  </si>
  <si>
    <t>L01XD03</t>
  </si>
  <si>
    <t>methyl aminolevulinate</t>
  </si>
  <si>
    <t>Pharmaroad</t>
  </si>
  <si>
    <t>ENDOXAN 500 mg Pulver z.Herst.e.Injekt.-Lsg. 1 Stck</t>
  </si>
  <si>
    <t>ENDOXAN 500 mg Pulver z.Herst.e.Injekt.-Lsg. 6 Stck</t>
  </si>
  <si>
    <t>ENDOXAN 1 g Pulver z.Herst.e.Injektionslösung 6 Stck</t>
  </si>
  <si>
    <t>2026.03.03-2026.04.03.</t>
  </si>
  <si>
    <t>Prick test 113 sárgabarack 3.5ml 1x</t>
  </si>
  <si>
    <t>Prick Test 61A Horse (lószőr) 3.5ml 1x</t>
  </si>
  <si>
    <t>Calcitonina Almir 100 UI/ml inj 1ml 10x</t>
  </si>
  <si>
    <t>Clonistada 0,3mg tabletta 100x</t>
  </si>
  <si>
    <t>Dopamin Fresenius 50 mg/5ml old inj 10x</t>
  </si>
  <si>
    <t>Neomicina Salvat 500mg tabletta 30x</t>
  </si>
  <si>
    <t>neomicina sulfato</t>
  </si>
  <si>
    <t>OXYTOCIN Hxl 5 NE/ml old inj/inf 1ml 10x</t>
  </si>
  <si>
    <t>oxitocin</t>
  </si>
  <si>
    <t>Puri-Nethol 50mg tabletta 25x</t>
  </si>
  <si>
    <t>sulfadiazin</t>
  </si>
  <si>
    <t>Tiorfan 10mg granulátum bels alk 16x</t>
  </si>
  <si>
    <t>racecadotril</t>
  </si>
  <si>
    <t>Tricolam 500mg tabletta 4x</t>
  </si>
  <si>
    <t>Ursofalk 500mg filmtabletta 100x</t>
  </si>
  <si>
    <t>Virgan 1.5mg/g szemgél 5g 1x</t>
  </si>
  <si>
    <t>A07XA04</t>
  </si>
  <si>
    <t>H01BB02</t>
  </si>
  <si>
    <t>oxytocin</t>
  </si>
  <si>
    <t>J01GB0</t>
  </si>
  <si>
    <t>neomycin</t>
  </si>
  <si>
    <t>Rapiscan inj 80mcg/ml ampulla 5ml 1x</t>
  </si>
  <si>
    <t>regadenoson</t>
  </si>
  <si>
    <t>C01EB21</t>
  </si>
  <si>
    <t>Propylthiouracil 50mg tbl. 30x</t>
  </si>
  <si>
    <t>Gliolan 30mg/ml powder for oral solution 1x1,5g</t>
  </si>
  <si>
    <t>Beszerzési idő 6-7 hét, lejárat 2028/03</t>
  </si>
  <si>
    <t>2026.05.07-2026.06.07.</t>
  </si>
  <si>
    <t>minolevulinsav</t>
  </si>
  <si>
    <t>Citrate de Cafeine Cooper 25mg/ml 10x</t>
  </si>
  <si>
    <t>2026.04.28.-2026.05.28.</t>
  </si>
  <si>
    <t xml:space="preserve">COLIRCUSÍ FENILEFRINA 100MG/ML – 1X10ML </t>
  </si>
  <si>
    <t>Lejárati ideje: 2027.11.30</t>
  </si>
  <si>
    <t xml:space="preserve">MINOCIN 100MG SDV 10X                         </t>
  </si>
  <si>
    <t>GASTROGRAFIN 76% Fl. Lsg.z.gastrointestinalen Anw. 10X100ML</t>
  </si>
  <si>
    <t>Beszerzési idő kb. 3 hét</t>
  </si>
  <si>
    <t>2026.04.13.-20256.05.13.</t>
  </si>
  <si>
    <t>sodium amidotrizoate, meglumine amidotrizo</t>
  </si>
  <si>
    <t>Beszerzési idő: kb. 2 hét</t>
  </si>
  <si>
    <t>METHOXSALEN G.L.Ph.20μg/ml 100μg L.z.Mod.e.Blu 50 Stck.</t>
  </si>
  <si>
    <t>1 doboz megrendelése esetén, beszerzési idő 2-3 hét, lejárat 2028/04</t>
  </si>
  <si>
    <t>3 doboz megrendelése esetén, beszerzési idő 2-3 hét, lejárat 2028/04</t>
  </si>
  <si>
    <t>5 doboz megrendelése esetén, beszerzési idő 2-3 hét, lejárat 2028/04</t>
  </si>
  <si>
    <t>2026.03.27.-2026.04.27.</t>
  </si>
  <si>
    <t xml:space="preserve">ANTIREX 10MG/ML INTRAVÉNÁS INJ. 10X1ML                                                                                  </t>
  </si>
  <si>
    <t xml:space="preserve">KEFORAL 250MG/5 ML GRAN. PER SUSP. 100ML (IT)                                                                           </t>
  </si>
  <si>
    <t>LYSTHENON 100 MG /5 ML SOLUŢIE INJECTABILĂ 5X</t>
  </si>
  <si>
    <t>SYNACTHEN 0,25 MG/ 1 ML AMPULLE 1X</t>
  </si>
  <si>
    <t>2026.05.04.-2026.05.31.</t>
  </si>
  <si>
    <t xml:space="preserve">S2 RACEPINEPHRINE 2.25% INHALÁCIÓS OLDAT 30X0,5ML                                                                       </t>
  </si>
  <si>
    <t xml:space="preserve">SUCRABEST 1 G GRANULAT ZUR HERS. EINER S. ZUM EINNEHMEN 100X                                                            </t>
  </si>
  <si>
    <t xml:space="preserve">HEPA-MERZ® INFUSIONSLÖSUNGS-KONZENTRAT 10X10ML                                                                          </t>
  </si>
  <si>
    <t xml:space="preserve">DIARÖNT® MONO TABLETTEN 20X                                                                                             </t>
  </si>
  <si>
    <t>VITAMINA A  BIOFARM 20 MG/ML, PICĂTURI ORALE, SOLUŢIE 1X10ML</t>
  </si>
  <si>
    <t xml:space="preserve">VERACER 25000 U.I./5 ML SOLUZIONE INIETTABILE PER USO ENDOVE 10X5ML                                                     </t>
  </si>
  <si>
    <t xml:space="preserve">ARGATRA MULTIDOSE 100 MG/ML KONZARGATRA MULTIDOSE 100 MG/ML KONZENTRAT ZURHERSTELLUNG EINER INFUSIONSLÖSUNG 1X          </t>
  </si>
  <si>
    <t xml:space="preserve">THAM KÖHLER 3M INFUSIONLÖSUNGSKONZENTRAT 5X20ML                                                                         </t>
  </si>
  <si>
    <t xml:space="preserve">ISOPRENALINA CLORIDRATO MONICO 0.2 MG/1 ML SOL.5X                                                                       </t>
  </si>
  <si>
    <t xml:space="preserve">DOPAMIN FRESENIUS 50MG/5ML KONZ.E.INF. 10X5ML                                                                           </t>
  </si>
  <si>
    <t>CLONIDINĂ SINTOFARM 0,15 MG COMPRIMATE 50X</t>
  </si>
  <si>
    <t xml:space="preserve">LONITEN 5MG TABLETTEN 100X                                                                                              </t>
  </si>
  <si>
    <t xml:space="preserve">NIMOTOP 30 MG, COMPRIMATE FILMATE 100X                                                                                  </t>
  </si>
  <si>
    <t xml:space="preserve">SKID® 100 FILMTABLETTEN 50X                                                                                             </t>
  </si>
  <si>
    <t xml:space="preserve">METHERGIN® INJEKTIONSLÖSUNG 200 MIKROGRAMM/ML SOLUZIONE INIETTABILE 5X                                                  </t>
  </si>
  <si>
    <t xml:space="preserve">DOSTINEX 0,5 MG COMPRIMATE 8X                                                                                           </t>
  </si>
  <si>
    <t xml:space="preserve">SYNACTHEN 250 MIKROGRAMM INJEKTIONSLÖSUNG 10X1 ML                                                                       </t>
  </si>
  <si>
    <t xml:space="preserve">LHRH FERRING 0,1 MG/1 ML INJEKTIONSLÖSUNG 1X                                                                            </t>
  </si>
  <si>
    <t xml:space="preserve">CELESTAN® SOLUBILE 4 MG INJEKTIONSLÖSUNG 5X                                                                             </t>
  </si>
  <si>
    <t xml:space="preserve">DEXAMETHASON 0,5 MG JENAPHARM TBL. 100X                                                                                 </t>
  </si>
  <si>
    <t xml:space="preserve">IRENAT 300MG/ML CSEPPEK ORALIS HASZNÁLATRA 1X20ML AT                                                                    </t>
  </si>
  <si>
    <t>COTRIM-RATIOPHARM® 400 MG/5 ML + 80 MG/5 ML KONZENTRAT ZUR HERSTELLUNG EINER 5X</t>
  </si>
  <si>
    <t xml:space="preserve">ERYTHROMYCIN PANPHARMA1 G PULVER ZUR HERSTELLUNG EINER INFUSIONSLÖSUNG 10X                                              </t>
  </si>
  <si>
    <t>FUNGIZONE IV FL POLV 50MG 10ML IT  1X</t>
  </si>
  <si>
    <t>FUNGIZONE, 50 MG, PROSZEK DO SPORZąDZANIA ROZTWORU DO INF.1X</t>
  </si>
  <si>
    <t xml:space="preserve">AMPHO-MORONAL 100MG/ML BELSŐLEGES SZUSZPENZIÓ 1X50ML AT                                                                 </t>
  </si>
  <si>
    <t xml:space="preserve">MERCAPTOPURINUM VIS, 50 MG, TABLETKI 30X                                                                                </t>
  </si>
  <si>
    <t xml:space="preserve">LANVIS 40MG TABLETTA 25X PL                                                                                             </t>
  </si>
  <si>
    <t xml:space="preserve">ALEXAN 20 MG/ML ROZTWÓR DO WSTRZYKIWAŃ 1X5ML (PL)                                                                       </t>
  </si>
  <si>
    <t xml:space="preserve">5-FLUOROURACIL-EBEWE 50MG/ML OLD. INJEKCIÓ ÉS INFÚZIÓ 1X20ML                                                            </t>
  </si>
  <si>
    <t xml:space="preserve">5-FLUOROURACIL-EBEWE 50MG/ML, ROZT.DO WSTR.I INFUZJI 1X100ML 5000MG/100ML                                               </t>
  </si>
  <si>
    <t xml:space="preserve">MITOMYCIN MEDAC 2 MG INJ. 10X                                                                                           </t>
  </si>
  <si>
    <t xml:space="preserve">MITOMYCIN MEDAC 1 MG/ML PULVER ZUR HERSTELLUNG EINER INJ.- BZW. INF.EINER LÖSUNG ZUR INTRAVESIKALEN ANWENDUNG 10MG 1X   </t>
  </si>
  <si>
    <t xml:space="preserve">MITOMYCIN MEDAC 1 MG/ML PULVER ZUR INJ.20MG 1X                                                                          </t>
  </si>
  <si>
    <t xml:space="preserve">NATULAN 50 MG CAPSULE RIGIDE 50X                                                                                        </t>
  </si>
  <si>
    <t xml:space="preserve">LYSTHENON 0,1 G/5 ML - INJEKTIONSLÖSUNG 25X                                                                             </t>
  </si>
  <si>
    <t xml:space="preserve">TIOBARBITAL B. BRAUN 0,5G POLVO PARA SOLUCIÓN INYECTABLE 50X                                                            </t>
  </si>
  <si>
    <t>MECAIN® HYPERBAR 40 MG/ML INJEKTIONSLÖSUNG 10X2ML</t>
  </si>
  <si>
    <t xml:space="preserve">PENTACARINAT IM EV AEROS 300 MG 1X                                                                                      </t>
  </si>
  <si>
    <t xml:space="preserve">CITRATE DE CAFEINE COOPER 25 MG/ML SOLUTION INJECTABLE ET BUVABLE 10X2 ML                                               </t>
  </si>
  <si>
    <t>MIOSTAT 0,1 MG/ML, ROZT. DO WSTR. DO STOS.WEWNąT. 12X</t>
  </si>
  <si>
    <t xml:space="preserve">MIOVISIN 20MG/2ML POLVERE E SOLVENTE PER SOLUZIONE INIETTABILE PER USO INTRAOCULARE 6X                                  </t>
  </si>
  <si>
    <t xml:space="preserve">DIAMOX 500 MG INJECTION 10X                                                                                             </t>
  </si>
  <si>
    <t xml:space="preserve">TROPICAMIDA ROMPHARM 5MG/ML SZEMCSEPP 1X                                                                                </t>
  </si>
  <si>
    <t>FENEFRIN 100MG/ML SZEMCSEPP 1X10ML</t>
  </si>
  <si>
    <t xml:space="preserve">NEOSYNEPHRIN POS 10% AUGENTROPFEN 10X10 ML                                                                              </t>
  </si>
  <si>
    <t xml:space="preserve">NOVESINE 0,4% AUGENTROPFEN 4MG/ML 10X10 ML                                                                              </t>
  </si>
  <si>
    <t>esmolol-hidroklorid</t>
  </si>
  <si>
    <t>Brevibloc 10mg/ml oldatos inj 10ml 5x</t>
  </si>
  <si>
    <t>Catapresan 0.15mg tabletta 30x</t>
  </si>
  <si>
    <t>C.Fenilefrina 100 mg/ml szemcsepp 10ml 1x</t>
  </si>
  <si>
    <t>Cordes Vas 0,05% krém 25g 1x</t>
  </si>
  <si>
    <t>Cosentyx 75mg old inj et fecskendőben 1x</t>
  </si>
  <si>
    <t>secukinumab</t>
  </si>
  <si>
    <t>L04AC10</t>
  </si>
  <si>
    <t>Dopram 20 mg/ml oldatos injekció 5ml 10x</t>
  </si>
  <si>
    <t>doxapramhydrochlorid</t>
  </si>
  <si>
    <t>R07AB01</t>
  </si>
  <si>
    <t>doxapram</t>
  </si>
  <si>
    <t>Fibrogammin 1250 I.E. por old inj inf 1x</t>
  </si>
  <si>
    <t>XIII-as véralvadási faktor</t>
  </si>
  <si>
    <t>B03BB01</t>
  </si>
  <si>
    <t>folsav</t>
  </si>
  <si>
    <t>Glucose Deltamed 10% inf 500ml 10x</t>
  </si>
  <si>
    <t>Glucose B Braun 20% inf 500ml 10x</t>
  </si>
  <si>
    <t>Imigran Nasal orrspray 20mg 2x</t>
  </si>
  <si>
    <t>nasalis</t>
  </si>
  <si>
    <t>sumatriptan</t>
  </si>
  <si>
    <t>N02CC01</t>
  </si>
  <si>
    <t>Metalcaptase 300mg tabletta 50x</t>
  </si>
  <si>
    <t>Miostat 0.05mg/0.5ml injekció 1.5ml 12x</t>
  </si>
  <si>
    <t>Piroxicam RTP 20mg/ml old inj 1ml 150x</t>
  </si>
  <si>
    <t>artemether. lumefantrin</t>
  </si>
  <si>
    <t>artemether and lumefantrine</t>
  </si>
  <si>
    <t>Tasmar 100mg filmtabletta 100x</t>
  </si>
  <si>
    <t>Teysuno 15mg/4.35mg/11.8mg k.kapsz 84x</t>
  </si>
  <si>
    <t>Teysuno 20mg/5.8mg/15.8mg k.kapszula 84x</t>
  </si>
  <si>
    <t>Thiola 100mg bevont tabletta 100x</t>
  </si>
  <si>
    <t>tolkapon</t>
  </si>
  <si>
    <t>tegafurt.glimeracil.oteracil</t>
  </si>
  <si>
    <t>tiopronin</t>
  </si>
  <si>
    <t>N04BX01</t>
  </si>
  <si>
    <t>G04BX16</t>
  </si>
  <si>
    <t>L01BC53</t>
  </si>
  <si>
    <t>Voltaren Ophta 1mg/ml szcsepp 5ml 1x</t>
  </si>
  <si>
    <t>Wakix 18mg filmtabletta 30x</t>
  </si>
  <si>
    <t>diklofenac</t>
  </si>
  <si>
    <t>pitolisant</t>
  </si>
  <si>
    <t>N07XX11</t>
  </si>
  <si>
    <t>S01BC03</t>
  </si>
  <si>
    <t>5mg 100x</t>
  </si>
  <si>
    <t>2026.04.09.-2026.07.09.</t>
  </si>
  <si>
    <t>BD Chloraprep 3ml appl. 2%/70%  V/V 25x</t>
  </si>
  <si>
    <t>applikator</t>
  </si>
  <si>
    <t>Chlorhexidine gluconate/Isopropyl alcohol</t>
  </si>
  <si>
    <t>D08AC52</t>
  </si>
  <si>
    <t>Buscopan  20mg/ml inj. 6x1ml</t>
  </si>
  <si>
    <t>2026.05.04.-2026.07.09.</t>
  </si>
  <si>
    <t>Clonidin HCL CF</t>
  </si>
  <si>
    <t>0,150mg</t>
  </si>
  <si>
    <t>tbl. 100x</t>
  </si>
  <si>
    <t>Cormeto 250mg 50x</t>
  </si>
  <si>
    <t>metyrapone</t>
  </si>
  <si>
    <t>V04CD01</t>
  </si>
  <si>
    <t>Cupripén 250mg kapsz. 30x</t>
  </si>
  <si>
    <t>Dopamin Fresenius 50mg/5ml 10x</t>
  </si>
  <si>
    <t>50mg 25x</t>
  </si>
  <si>
    <t>Diuramid 250mg 30x tbl.</t>
  </si>
  <si>
    <t>Acetazolamidum</t>
  </si>
  <si>
    <t>1000mg 1x</t>
  </si>
  <si>
    <t>Flucloxacilline MYLAN</t>
  </si>
  <si>
    <t>Ganciclovir Sandoz 500mg 5x</t>
  </si>
  <si>
    <t>Gemsol 40mg/ml - 1g/25ml 1x</t>
  </si>
  <si>
    <t>gemcytabin</t>
  </si>
  <si>
    <t>Glycophos 20ml 20x</t>
  </si>
  <si>
    <t>sodium glycerophosphate </t>
  </si>
  <si>
    <t>0,25 mg/ml – 1ml 5x</t>
  </si>
  <si>
    <t>Lysthenon 2% 100mg/5ml 25x</t>
  </si>
  <si>
    <t>Mepinaest Purum 1% 5x</t>
  </si>
  <si>
    <t>Modafinilo Aurovitas</t>
  </si>
  <si>
    <t>Pigmanorm 15g 1x</t>
  </si>
  <si>
    <t>D07XA01</t>
  </si>
  <si>
    <t>Hydrochinon; Tretinoin; Hydrocortison</t>
  </si>
  <si>
    <t>Remifentanil SALA / NORMON /hameln 1mg inj. 5x</t>
  </si>
  <si>
    <t>Tetanus 40 I.E inj. 1x</t>
  </si>
  <si>
    <t xml:space="preserve">RIFAMAZID 300/150MG CAPS 100X                         </t>
  </si>
  <si>
    <t>Szállítási idő: kb. 6-8 hét</t>
  </si>
  <si>
    <t>Zanosar 1 g 1x</t>
  </si>
  <si>
    <t>Megrendeléstől számított 2 hét</t>
  </si>
  <si>
    <t>Hostpess (Phoenix)</t>
  </si>
  <si>
    <t>L01AD04</t>
  </si>
  <si>
    <t>streptozocin</t>
  </si>
  <si>
    <t>ZANOSAR- streptozocin powder, for s olution  1x1G</t>
  </si>
  <si>
    <t>Baclofen Sintetica Intrathekal 2 mg/ml (5x)</t>
  </si>
  <si>
    <t>Lytgobi (futibatinib) 4 mg - Film-coated Tablet - 1 x 35</t>
  </si>
  <si>
    <t>megrendeléstől számított 2 hét.</t>
  </si>
  <si>
    <t>Arikayce Liposomal 590 Mg DFL (28x)</t>
  </si>
  <si>
    <t>Rezzayo (rezafungin) 200 mg - Powder for Concentrate for Solution for Infusion - 1 x 1</t>
  </si>
  <si>
    <t>Baclofen Sintetica Intrathekal 0,05 mg/ml (5x)</t>
  </si>
  <si>
    <t>Chenodeoxycholic Acid Leadiant 250 mg (100x)</t>
  </si>
  <si>
    <t>Intralipid 20% inf.eml. 10 ml Biofine (10x)</t>
  </si>
  <si>
    <t>Mercaptopurinum VIS 50 mg tabletta (30x)</t>
  </si>
  <si>
    <t>Thiola 250 mg Destin (100x)</t>
  </si>
  <si>
    <t>Orserdu 86 mg tabletta (28x)</t>
  </si>
  <si>
    <t>Orserdu 345 mg tabletta (28x)</t>
  </si>
  <si>
    <t>Fyarro 100 mg/20 ml SDV 1X20 ml</t>
  </si>
  <si>
    <t>Agamree 40mg/ml belsőleges szuszpenzió 100 ml</t>
  </si>
  <si>
    <t>backlofen</t>
  </si>
  <si>
    <t>futibatinib</t>
  </si>
  <si>
    <t>rezafungin</t>
  </si>
  <si>
    <t>J02AX08</t>
  </si>
  <si>
    <t>L01EN04</t>
  </si>
  <si>
    <t>amikacin</t>
  </si>
  <si>
    <t>J01GB06</t>
  </si>
  <si>
    <t>chenodeoxycholic acid</t>
  </si>
  <si>
    <t>A05AA01</t>
  </si>
  <si>
    <t>plasminogen, human-tvmh</t>
  </si>
  <si>
    <t>sirolimus</t>
  </si>
  <si>
    <t>L04AH01</t>
  </si>
  <si>
    <t>vamorolon</t>
  </si>
  <si>
    <t>H02AB1</t>
  </si>
  <si>
    <t>L02BA04</t>
  </si>
  <si>
    <t>elacestrant</t>
  </si>
  <si>
    <t>B05BA02</t>
  </si>
  <si>
    <t>fat emulsions </t>
  </si>
  <si>
    <t>Ryplazim 68.8 mg/vial plasminogen, human-tvmh 1x</t>
  </si>
  <si>
    <t>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</si>
</sst>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Ft&quot;;[Red]\-#,##0.00\ &quot;Ft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color theme="1"/>
      <name val="Times New Roman"/>
      <family val="2"/>
      <charset val="238"/>
    </font>
    <font>
      <strike/>
      <sz val="11"/>
      <name val="Calibri"/>
      <family val="2"/>
      <charset val="238"/>
      <scheme val="minor"/>
    </font>
    <font>
      <sz val="12"/>
      <color rgb="FF000000"/>
      <name val="Aptos"/>
      <family val="2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left" vertical="center" wrapText="1"/>
    </xf>
    <xf numFmtId="4" fontId="4" fillId="5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5" fillId="3" borderId="0" xfId="0" applyNumberFormat="1" applyFont="1" applyFill="1" applyAlignment="1">
      <alignment horizontal="left" vertical="center"/>
    </xf>
    <xf numFmtId="4" fontId="5" fillId="4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2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5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center" vertical="center" wrapText="1"/>
    </xf>
    <xf numFmtId="3" fontId="0" fillId="4" borderId="0" xfId="0" applyNumberFormat="1" applyFill="1" applyAlignment="1">
      <alignment horizontal="left" vertical="top"/>
    </xf>
    <xf numFmtId="3" fontId="5" fillId="2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left" vertical="top"/>
    </xf>
    <xf numFmtId="3" fontId="9" fillId="0" borderId="0" xfId="0" applyNumberFormat="1" applyFont="1" applyAlignment="1">
      <alignment horizontal="left" vertical="top"/>
    </xf>
    <xf numFmtId="4" fontId="0" fillId="4" borderId="0" xfId="0" applyNumberFormat="1" applyFill="1" applyAlignment="1">
      <alignment horizontal="left" vertical="top"/>
    </xf>
    <xf numFmtId="4" fontId="5" fillId="5" borderId="0" xfId="0" applyNumberFormat="1" applyFont="1" applyFill="1" applyAlignment="1">
      <alignment horizontal="left" vertical="center"/>
    </xf>
    <xf numFmtId="8" fontId="5" fillId="0" borderId="0" xfId="0" applyNumberFormat="1" applyFont="1" applyAlignment="1">
      <alignment horizontal="left" vertical="center"/>
    </xf>
    <xf numFmtId="8" fontId="5" fillId="2" borderId="0" xfId="0" applyNumberFormat="1" applyFont="1" applyFill="1" applyAlignment="1">
      <alignment horizontal="left" vertical="center"/>
    </xf>
    <xf numFmtId="8" fontId="5" fillId="2" borderId="0" xfId="0" applyNumberFormat="1" applyFont="1" applyFill="1" applyAlignment="1">
      <alignment horizontal="left" vertical="center" wrapText="1"/>
    </xf>
    <xf numFmtId="14" fontId="5" fillId="5" borderId="0" xfId="0" applyNumberFormat="1" applyFont="1" applyFill="1" applyAlignment="1">
      <alignment horizontal="left" vertical="center"/>
    </xf>
    <xf numFmtId="4" fontId="9" fillId="0" borderId="0" xfId="0" applyNumberFormat="1" applyFont="1" applyAlignment="1">
      <alignment horizontal="left" vertical="top"/>
    </xf>
    <xf numFmtId="8" fontId="5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3" fontId="5" fillId="5" borderId="0" xfId="0" applyNumberFormat="1" applyFont="1" applyFill="1" applyAlignment="1">
      <alignment horizontal="left" vertical="center"/>
    </xf>
    <xf numFmtId="0" fontId="0" fillId="5" borderId="0" xfId="0" applyFill="1" applyAlignment="1">
      <alignment horizontal="left" vertical="top"/>
    </xf>
    <xf numFmtId="4" fontId="0" fillId="5" borderId="0" xfId="0" applyNumberForma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 wrapText="1"/>
    </xf>
    <xf numFmtId="3" fontId="0" fillId="5" borderId="0" xfId="0" applyNumberFormat="1" applyFill="1" applyAlignment="1">
      <alignment horizontal="left" vertical="top"/>
    </xf>
    <xf numFmtId="4" fontId="9" fillId="5" borderId="0" xfId="0" applyNumberFormat="1" applyFont="1" applyFill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" fontId="5" fillId="7" borderId="0" xfId="0" applyNumberFormat="1" applyFont="1" applyFill="1" applyAlignment="1">
      <alignment horizontal="left" vertical="center"/>
    </xf>
    <xf numFmtId="0" fontId="2" fillId="7" borderId="0" xfId="1" applyFill="1"/>
    <xf numFmtId="0" fontId="4" fillId="7" borderId="0" xfId="1" applyFont="1" applyFill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4" fillId="4" borderId="0" xfId="1" applyFont="1" applyFill="1" applyAlignment="1">
      <alignment vertical="center"/>
    </xf>
    <xf numFmtId="0" fontId="5" fillId="8" borderId="0" xfId="0" applyFont="1" applyFill="1" applyAlignment="1">
      <alignment horizontal="left" vertical="center"/>
    </xf>
    <xf numFmtId="4" fontId="5" fillId="8" borderId="0" xfId="0" applyNumberFormat="1" applyFont="1" applyFill="1" applyAlignment="1">
      <alignment horizontal="left" vertical="center"/>
    </xf>
    <xf numFmtId="0" fontId="2" fillId="4" borderId="0" xfId="1" applyFill="1"/>
    <xf numFmtId="49" fontId="5" fillId="0" borderId="0" xfId="0" applyNumberFormat="1" applyFont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0" fillId="8" borderId="0" xfId="0" applyFill="1" applyAlignment="1">
      <alignment horizontal="left" vertical="top"/>
    </xf>
    <xf numFmtId="0" fontId="1" fillId="7" borderId="0" xfId="1" applyFont="1" applyFill="1"/>
  </cellXfs>
  <cellStyles count="3">
    <cellStyle name="Normál" xfId="0" builtinId="0"/>
    <cellStyle name="Normál 2" xfId="1" xr:uid="{4BD0A0C3-6E5A-4C42-813E-CC7F32E1631A}"/>
    <cellStyle name="Normál 2 3" xfId="2" xr:uid="{D45A82AC-7E82-443F-8C52-B7873EA6D6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2460-FE39-4581-9AF8-1D08CD6B5DB9}">
  <dimension ref="A1:W852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0.6640625" bestFit="1" customWidth="1"/>
    <col min="2" max="2" width="32.5" customWidth="1"/>
    <col min="3" max="3" width="28" hidden="1" customWidth="1"/>
    <col min="4" max="4" width="48.1640625" hidden="1" customWidth="1"/>
    <col min="5" max="5" width="8" hidden="1" customWidth="1"/>
    <col min="6" max="6" width="40.83203125" customWidth="1"/>
    <col min="7" max="7" width="18.33203125" hidden="1" customWidth="1"/>
    <col min="8" max="8" width="21.6640625" hidden="1" customWidth="1"/>
    <col min="9" max="9" width="11.6640625" hidden="1" customWidth="1"/>
    <col min="10" max="10" width="21.83203125" hidden="1" customWidth="1"/>
    <col min="11" max="11" width="27" hidden="1" customWidth="1"/>
    <col min="12" max="12" width="14.33203125" hidden="1" customWidth="1"/>
    <col min="13" max="13" width="20.1640625" hidden="1" customWidth="1"/>
    <col min="14" max="14" width="22.6640625" bestFit="1" customWidth="1"/>
    <col min="15" max="15" width="25.1640625" bestFit="1" customWidth="1"/>
    <col min="16" max="16" width="13.33203125" customWidth="1"/>
  </cols>
  <sheetData>
    <row r="1" spans="1:15" s="33" customFormat="1" ht="45" x14ac:dyDescent="0.2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2713</v>
      </c>
      <c r="O1" s="11" t="s">
        <v>2581</v>
      </c>
    </row>
    <row r="2" spans="1:15" ht="15" x14ac:dyDescent="0.2">
      <c r="A2" s="4" t="s">
        <v>20</v>
      </c>
      <c r="B2" s="4" t="s">
        <v>31</v>
      </c>
      <c r="C2" s="4" t="s">
        <v>32</v>
      </c>
      <c r="D2" s="4" t="s">
        <v>33</v>
      </c>
      <c r="E2" s="4"/>
      <c r="F2" s="4" t="str">
        <f>CONCATENATE(D2," ",E2," ",G2)</f>
        <v xml:space="preserve">Methocel 2% szemcsepp 1x30g  </v>
      </c>
      <c r="G2" s="4"/>
      <c r="H2" s="4" t="s">
        <v>34</v>
      </c>
      <c r="I2" s="4">
        <v>1</v>
      </c>
      <c r="J2" s="4">
        <v>20</v>
      </c>
      <c r="K2" s="4"/>
      <c r="L2" s="4" t="s">
        <v>35</v>
      </c>
      <c r="M2" s="4" t="s">
        <v>36</v>
      </c>
      <c r="N2" s="4" t="s">
        <v>27</v>
      </c>
      <c r="O2" s="28" t="s">
        <v>2714</v>
      </c>
    </row>
    <row r="3" spans="1:15" ht="15" x14ac:dyDescent="0.2">
      <c r="A3" s="4" t="s">
        <v>20</v>
      </c>
      <c r="B3" s="4" t="s">
        <v>21</v>
      </c>
      <c r="C3" s="4" t="s">
        <v>21</v>
      </c>
      <c r="D3" s="4" t="s">
        <v>2780</v>
      </c>
      <c r="E3" s="4"/>
      <c r="F3" s="4" t="str">
        <f>CONCATENATE(D3," ",E3," ",G3)</f>
        <v xml:space="preserve">S2 RACEPINEPHRINE 2.25% INHALÁCIÓS OLDAT 30X0,5ML                                                                         </v>
      </c>
      <c r="G3" s="4"/>
      <c r="H3" s="4" t="s">
        <v>23</v>
      </c>
      <c r="I3" s="4">
        <v>30</v>
      </c>
      <c r="J3" s="4">
        <v>0.5</v>
      </c>
      <c r="K3" s="4" t="s">
        <v>24</v>
      </c>
      <c r="L3" s="4" t="s">
        <v>25</v>
      </c>
      <c r="M3" s="4" t="s">
        <v>26</v>
      </c>
      <c r="N3" s="4" t="s">
        <v>27</v>
      </c>
      <c r="O3" s="28" t="s">
        <v>2779</v>
      </c>
    </row>
    <row r="4" spans="1:15" ht="15" x14ac:dyDescent="0.2">
      <c r="A4" s="26" t="s">
        <v>20</v>
      </c>
      <c r="B4" s="26" t="s">
        <v>21</v>
      </c>
      <c r="C4" s="26" t="s">
        <v>21</v>
      </c>
      <c r="D4" s="26" t="s">
        <v>22</v>
      </c>
      <c r="E4" s="26"/>
      <c r="F4" s="26" t="str">
        <f>CONCATENATE(D4," ",E4," ",G4)</f>
        <v xml:space="preserve">S2 Racepinephrine 0,5ml inhal oldat 30x  </v>
      </c>
      <c r="G4" s="26"/>
      <c r="H4" s="26" t="s">
        <v>23</v>
      </c>
      <c r="I4" s="26">
        <v>30</v>
      </c>
      <c r="J4" s="26">
        <v>0.5</v>
      </c>
      <c r="K4" s="26" t="s">
        <v>29</v>
      </c>
      <c r="L4" s="26" t="s">
        <v>25</v>
      </c>
      <c r="M4" s="26" t="s">
        <v>26</v>
      </c>
      <c r="N4" s="26" t="s">
        <v>30</v>
      </c>
      <c r="O4" s="28" t="s">
        <v>2779</v>
      </c>
    </row>
    <row r="5" spans="1:15" ht="15" x14ac:dyDescent="0.2">
      <c r="A5" s="6" t="s">
        <v>2464</v>
      </c>
      <c r="B5" s="6" t="s">
        <v>2457</v>
      </c>
      <c r="C5" s="6" t="s">
        <v>2457</v>
      </c>
      <c r="D5" s="6" t="s">
        <v>2564</v>
      </c>
      <c r="E5" s="6"/>
      <c r="F5" s="6" t="str">
        <f>CONCATENATE(D5," ",E5," ",G5)</f>
        <v>Antytoksyna 500 JA  Anti VIPER Venom serum  inj.</v>
      </c>
      <c r="G5" s="6" t="s">
        <v>54</v>
      </c>
      <c r="H5" s="6" t="s">
        <v>55</v>
      </c>
      <c r="I5" s="6">
        <v>1</v>
      </c>
      <c r="J5" s="6">
        <v>500</v>
      </c>
      <c r="K5" s="6"/>
      <c r="L5" s="6" t="s">
        <v>664</v>
      </c>
      <c r="M5" s="6" t="s">
        <v>665</v>
      </c>
      <c r="N5" s="6" t="s">
        <v>45</v>
      </c>
      <c r="O5" s="28" t="s">
        <v>2871</v>
      </c>
    </row>
    <row r="6" spans="1:15" ht="15" x14ac:dyDescent="0.2">
      <c r="A6" s="4" t="s">
        <v>2464</v>
      </c>
      <c r="B6" s="4" t="s">
        <v>2457</v>
      </c>
      <c r="C6" s="4" t="s">
        <v>2457</v>
      </c>
      <c r="D6" s="4" t="s">
        <v>2445</v>
      </c>
      <c r="E6" s="4"/>
      <c r="F6" s="4" t="str">
        <f>CONCATENATE(D6," ",E6," ",G6)</f>
        <v xml:space="preserve">Antytoksyna jadu żmij, 500 egység LD50 oldatos injekció 1x  </v>
      </c>
      <c r="G6" s="4"/>
      <c r="H6" s="4" t="s">
        <v>55</v>
      </c>
      <c r="I6" s="4">
        <v>1</v>
      </c>
      <c r="J6" s="4">
        <v>500</v>
      </c>
      <c r="K6" s="4"/>
      <c r="L6" s="4" t="s">
        <v>664</v>
      </c>
      <c r="M6" s="4" t="s">
        <v>665</v>
      </c>
      <c r="N6" s="4" t="s">
        <v>27</v>
      </c>
      <c r="O6" s="28" t="s">
        <v>2714</v>
      </c>
    </row>
    <row r="7" spans="1:15" ht="15" x14ac:dyDescent="0.2">
      <c r="A7" s="6" t="s">
        <v>38</v>
      </c>
      <c r="B7" s="6" t="s">
        <v>39</v>
      </c>
      <c r="C7" s="6" t="s">
        <v>39</v>
      </c>
      <c r="D7" s="6" t="s">
        <v>42</v>
      </c>
      <c r="E7" s="6" t="s">
        <v>43</v>
      </c>
      <c r="F7" s="6" t="str">
        <f>CONCATENATE(D7," ",E7," ",G7)</f>
        <v>Ampho-Moronal 50ml szuszp.</v>
      </c>
      <c r="G7" s="6" t="s">
        <v>44</v>
      </c>
      <c r="H7" s="6" t="s">
        <v>40</v>
      </c>
      <c r="I7" s="6">
        <v>1</v>
      </c>
      <c r="J7" s="6">
        <f>100*50</f>
        <v>5000</v>
      </c>
      <c r="K7" s="6"/>
      <c r="L7" s="6" t="s">
        <v>35</v>
      </c>
      <c r="M7" s="6" t="s">
        <v>36</v>
      </c>
      <c r="N7" s="6" t="s">
        <v>45</v>
      </c>
      <c r="O7" s="28" t="s">
        <v>2871</v>
      </c>
    </row>
    <row r="8" spans="1:15" ht="15" x14ac:dyDescent="0.2">
      <c r="A8" s="26" t="s">
        <v>38</v>
      </c>
      <c r="B8" s="26" t="s">
        <v>39</v>
      </c>
      <c r="C8" s="26" t="s">
        <v>39</v>
      </c>
      <c r="D8" s="26" t="s">
        <v>41</v>
      </c>
      <c r="E8" s="26"/>
      <c r="F8" s="26" t="str">
        <f>CONCATENATE(D8," ",E8," ",G8)</f>
        <v xml:space="preserve">Ampho-Moronal 100mg/ml szuszp 50ml 1x  </v>
      </c>
      <c r="G8" s="26"/>
      <c r="H8" s="26" t="s">
        <v>40</v>
      </c>
      <c r="I8" s="26">
        <v>1</v>
      </c>
      <c r="J8" s="26">
        <v>5000</v>
      </c>
      <c r="K8" s="26"/>
      <c r="L8" s="26" t="s">
        <v>35</v>
      </c>
      <c r="M8" s="26" t="s">
        <v>36</v>
      </c>
      <c r="N8" s="26" t="s">
        <v>30</v>
      </c>
      <c r="O8" s="28" t="s">
        <v>2779</v>
      </c>
    </row>
    <row r="9" spans="1:15" ht="15" x14ac:dyDescent="0.2">
      <c r="A9" s="26" t="s">
        <v>46</v>
      </c>
      <c r="B9" s="26" t="s">
        <v>47</v>
      </c>
      <c r="C9" s="26" t="s">
        <v>47</v>
      </c>
      <c r="D9" s="26" t="s">
        <v>48</v>
      </c>
      <c r="E9" s="26"/>
      <c r="F9" s="26" t="str">
        <f>CONCATENATE(D9," ",E9," ",G9)</f>
        <v xml:space="preserve">Cyprostol 200 mcg tabletta 50x  </v>
      </c>
      <c r="G9" s="26"/>
      <c r="H9" s="26" t="s">
        <v>40</v>
      </c>
      <c r="I9" s="26">
        <v>50</v>
      </c>
      <c r="J9" s="26">
        <v>0.2</v>
      </c>
      <c r="K9" s="26"/>
      <c r="L9" s="26" t="s">
        <v>20</v>
      </c>
      <c r="M9" s="26" t="s">
        <v>20</v>
      </c>
      <c r="N9" s="26" t="s">
        <v>30</v>
      </c>
      <c r="O9" s="28" t="s">
        <v>2779</v>
      </c>
    </row>
    <row r="10" spans="1:15" ht="15" x14ac:dyDescent="0.2">
      <c r="A10" s="4" t="s">
        <v>2285</v>
      </c>
      <c r="B10" s="4" t="s">
        <v>1320</v>
      </c>
      <c r="C10" s="4" t="s">
        <v>1320</v>
      </c>
      <c r="D10" s="4" t="s">
        <v>2781</v>
      </c>
      <c r="E10" s="4"/>
      <c r="F10" s="4" t="str">
        <f>CONCATENATE(D10," ",E10," ",G10)</f>
        <v xml:space="preserve">SUCRABEST 1 G GRANULAT ZUR HERS. EINER S. ZUM EINNEHMEN 100X                                                              </v>
      </c>
      <c r="G10" s="4"/>
      <c r="H10" s="4" t="s">
        <v>40</v>
      </c>
      <c r="I10" s="4">
        <v>100</v>
      </c>
      <c r="J10" s="4">
        <v>1</v>
      </c>
      <c r="K10" s="4"/>
      <c r="L10" s="4" t="s">
        <v>1271</v>
      </c>
      <c r="M10" s="4" t="s">
        <v>36</v>
      </c>
      <c r="N10" s="4" t="s">
        <v>27</v>
      </c>
      <c r="O10" s="28" t="s">
        <v>2779</v>
      </c>
    </row>
    <row r="11" spans="1:15" ht="15" x14ac:dyDescent="0.2">
      <c r="A11" s="26" t="s">
        <v>2285</v>
      </c>
      <c r="B11" s="26" t="s">
        <v>1320</v>
      </c>
      <c r="C11" s="26" t="s">
        <v>1320</v>
      </c>
      <c r="D11" s="26" t="s">
        <v>1342</v>
      </c>
      <c r="E11" s="26"/>
      <c r="F11" s="26" t="str">
        <f>CONCATENATE(D11," ",E11," ",G11)</f>
        <v xml:space="preserve">Sucrabest 1g granulátum 100x  </v>
      </c>
      <c r="G11" s="26"/>
      <c r="H11" s="26" t="s">
        <v>40</v>
      </c>
      <c r="I11" s="26">
        <v>100</v>
      </c>
      <c r="J11" s="26">
        <v>1</v>
      </c>
      <c r="K11" s="26"/>
      <c r="L11" s="26" t="s">
        <v>20</v>
      </c>
      <c r="M11" s="26" t="s">
        <v>20</v>
      </c>
      <c r="N11" s="26" t="s">
        <v>30</v>
      </c>
      <c r="O11" s="28" t="s">
        <v>2469</v>
      </c>
    </row>
    <row r="12" spans="1:15" ht="15" x14ac:dyDescent="0.2">
      <c r="A12" s="6" t="s">
        <v>49</v>
      </c>
      <c r="B12" s="6" t="s">
        <v>50</v>
      </c>
      <c r="C12" s="6" t="s">
        <v>51</v>
      </c>
      <c r="D12" s="6" t="s">
        <v>52</v>
      </c>
      <c r="E12" s="6" t="s">
        <v>53</v>
      </c>
      <c r="F12" s="6" t="str">
        <f>CONCATENATE(D12," ",E12," ",G12)</f>
        <v>Robinul 0,2mg/ml 5x inj.</v>
      </c>
      <c r="G12" s="6" t="s">
        <v>54</v>
      </c>
      <c r="H12" s="6" t="s">
        <v>55</v>
      </c>
      <c r="I12" s="6">
        <v>5</v>
      </c>
      <c r="J12" s="6">
        <v>0.2</v>
      </c>
      <c r="K12" s="6"/>
      <c r="L12" s="6" t="s">
        <v>35</v>
      </c>
      <c r="M12" s="6" t="s">
        <v>36</v>
      </c>
      <c r="N12" s="6" t="s">
        <v>45</v>
      </c>
      <c r="O12" s="28" t="s">
        <v>2871</v>
      </c>
    </row>
    <row r="13" spans="1:15" ht="15" x14ac:dyDescent="0.2">
      <c r="A13" s="26" t="s">
        <v>49</v>
      </c>
      <c r="B13" s="26" t="s">
        <v>50</v>
      </c>
      <c r="C13" s="26" t="s">
        <v>56</v>
      </c>
      <c r="D13" s="26" t="s">
        <v>57</v>
      </c>
      <c r="E13" s="26"/>
      <c r="F13" s="26" t="str">
        <f>CONCATENATE(D13," ",E13," ",G13)</f>
        <v xml:space="preserve">Robinul 0,2 mg/ml old inj 1ml 5x  </v>
      </c>
      <c r="G13" s="26"/>
      <c r="H13" s="26" t="s">
        <v>55</v>
      </c>
      <c r="I13" s="26">
        <v>5</v>
      </c>
      <c r="J13" s="26">
        <v>0.2</v>
      </c>
      <c r="K13" s="26"/>
      <c r="L13" s="26" t="s">
        <v>35</v>
      </c>
      <c r="M13" s="26" t="s">
        <v>36</v>
      </c>
      <c r="N13" s="26" t="s">
        <v>30</v>
      </c>
      <c r="O13" s="28" t="s">
        <v>2779</v>
      </c>
    </row>
    <row r="14" spans="1:15" ht="15" x14ac:dyDescent="0.2">
      <c r="A14" s="4" t="s">
        <v>1332</v>
      </c>
      <c r="B14" s="4" t="s">
        <v>2284</v>
      </c>
      <c r="C14" s="4" t="s">
        <v>2284</v>
      </c>
      <c r="D14" s="4" t="s">
        <v>2283</v>
      </c>
      <c r="E14" s="4"/>
      <c r="F14" s="4" t="str">
        <f>CONCATENATE(D14," ",E14," ",G14)</f>
        <v xml:space="preserve">Papaverina Cloridrato Monico 30mg/2ml oldatos injekció 5x2ml  </v>
      </c>
      <c r="G14" s="4"/>
      <c r="H14" s="4" t="s">
        <v>55</v>
      </c>
      <c r="I14" s="4">
        <v>5</v>
      </c>
      <c r="J14" s="4">
        <v>30</v>
      </c>
      <c r="K14" s="4"/>
      <c r="L14" s="4" t="s">
        <v>84</v>
      </c>
      <c r="M14" s="4" t="s">
        <v>85</v>
      </c>
      <c r="N14" s="4" t="s">
        <v>27</v>
      </c>
      <c r="O14" s="28" t="s">
        <v>2714</v>
      </c>
    </row>
    <row r="15" spans="1:15" ht="15" x14ac:dyDescent="0.2">
      <c r="A15" s="6" t="s">
        <v>58</v>
      </c>
      <c r="B15" s="6" t="s">
        <v>59</v>
      </c>
      <c r="C15" s="6" t="s">
        <v>59</v>
      </c>
      <c r="D15" s="6" t="s">
        <v>2273</v>
      </c>
      <c r="E15" s="6" t="s">
        <v>60</v>
      </c>
      <c r="F15" s="6" t="str">
        <f>CONCATENATE(D15," ",E15," ",G15)</f>
        <v>Resolor Registered 2mg 28x ftbl.</v>
      </c>
      <c r="G15" s="6" t="s">
        <v>61</v>
      </c>
      <c r="H15" s="6" t="s">
        <v>40</v>
      </c>
      <c r="I15" s="6">
        <v>28</v>
      </c>
      <c r="J15" s="6">
        <v>2</v>
      </c>
      <c r="K15" s="6"/>
      <c r="L15" s="6" t="s">
        <v>62</v>
      </c>
      <c r="M15" s="6" t="s">
        <v>63</v>
      </c>
      <c r="N15" s="6" t="s">
        <v>45</v>
      </c>
      <c r="O15" s="28" t="s">
        <v>2871</v>
      </c>
    </row>
    <row r="16" spans="1:15" ht="15" x14ac:dyDescent="0.2">
      <c r="A16" s="4" t="s">
        <v>64</v>
      </c>
      <c r="B16" s="4" t="s">
        <v>65</v>
      </c>
      <c r="C16" s="4" t="s">
        <v>65</v>
      </c>
      <c r="D16" s="4" t="s">
        <v>2446</v>
      </c>
      <c r="E16" s="4"/>
      <c r="F16" s="4" t="str">
        <f>CONCATENATE(D16," ",E16," ",G16)</f>
        <v xml:space="preserve">Buscopan 20mg/ml oldatos injekció 6x1ml  </v>
      </c>
      <c r="G16" s="4"/>
      <c r="H16" s="4" t="s">
        <v>55</v>
      </c>
      <c r="I16" s="4">
        <v>6</v>
      </c>
      <c r="J16" s="4">
        <v>20</v>
      </c>
      <c r="K16" s="4"/>
      <c r="L16" s="4" t="s">
        <v>84</v>
      </c>
      <c r="M16" s="4" t="s">
        <v>85</v>
      </c>
      <c r="N16" s="4" t="s">
        <v>27</v>
      </c>
      <c r="O16" s="28" t="s">
        <v>2714</v>
      </c>
    </row>
    <row r="17" spans="1:15" ht="15" x14ac:dyDescent="0.2">
      <c r="A17" s="6" t="s">
        <v>64</v>
      </c>
      <c r="B17" s="6" t="s">
        <v>65</v>
      </c>
      <c r="C17" s="6" t="s">
        <v>65</v>
      </c>
      <c r="D17" s="6" t="s">
        <v>2876</v>
      </c>
      <c r="E17" s="6"/>
      <c r="F17" s="6" t="str">
        <f>CONCATENATE(D17," ",E17," ",G17)</f>
        <v xml:space="preserve">Buscopan  20mg/ml inj. 6x1ml  </v>
      </c>
      <c r="G17" s="6"/>
      <c r="H17" s="6" t="s">
        <v>55</v>
      </c>
      <c r="I17" s="6">
        <v>6</v>
      </c>
      <c r="J17" s="6">
        <v>20</v>
      </c>
      <c r="K17" s="6"/>
      <c r="L17" s="6" t="s">
        <v>20</v>
      </c>
      <c r="M17" s="6" t="s">
        <v>20</v>
      </c>
      <c r="N17" s="6" t="s">
        <v>45</v>
      </c>
      <c r="O17" s="28" t="s">
        <v>2871</v>
      </c>
    </row>
    <row r="18" spans="1:15" ht="15" x14ac:dyDescent="0.2">
      <c r="A18" s="66" t="s">
        <v>64</v>
      </c>
      <c r="B18" s="66" t="s">
        <v>65</v>
      </c>
      <c r="C18" s="66" t="s">
        <v>65</v>
      </c>
      <c r="D18" s="66" t="s">
        <v>2327</v>
      </c>
      <c r="E18" s="66"/>
      <c r="F18" s="66" t="str">
        <f>CONCATENATE(D18," ",E18," ",G18)</f>
        <v xml:space="preserve">Buscopan  20mg/ml inj. 5x1ml  </v>
      </c>
      <c r="G18" s="66"/>
      <c r="H18" s="66" t="s">
        <v>55</v>
      </c>
      <c r="I18" s="66">
        <v>5</v>
      </c>
      <c r="J18" s="66">
        <v>20</v>
      </c>
      <c r="K18" s="66"/>
      <c r="L18" s="66" t="s">
        <v>35</v>
      </c>
      <c r="M18" s="66" t="s">
        <v>36</v>
      </c>
      <c r="N18" s="66" t="s">
        <v>45</v>
      </c>
      <c r="O18" s="67">
        <v>45909</v>
      </c>
    </row>
    <row r="19" spans="1:15" ht="15" x14ac:dyDescent="0.2">
      <c r="A19" s="6" t="s">
        <v>64</v>
      </c>
      <c r="B19" s="6" t="s">
        <v>65</v>
      </c>
      <c r="C19" s="6" t="s">
        <v>65</v>
      </c>
      <c r="D19" s="6" t="s">
        <v>2327</v>
      </c>
      <c r="E19" s="6"/>
      <c r="F19" s="6" t="str">
        <f>CONCATENATE(D19," ",E19," ",G19)</f>
        <v xml:space="preserve">Buscopan  20mg/ml inj. 5x1ml  </v>
      </c>
      <c r="G19" s="6"/>
      <c r="H19" s="6" t="s">
        <v>55</v>
      </c>
      <c r="I19" s="6">
        <v>5</v>
      </c>
      <c r="J19" s="6">
        <v>20</v>
      </c>
      <c r="K19" s="6"/>
      <c r="L19" s="6" t="s">
        <v>35</v>
      </c>
      <c r="M19" s="6" t="s">
        <v>36</v>
      </c>
      <c r="N19" s="6" t="s">
        <v>45</v>
      </c>
      <c r="O19" s="28" t="s">
        <v>2871</v>
      </c>
    </row>
    <row r="20" spans="1:15" ht="15" x14ac:dyDescent="0.2">
      <c r="A20" s="4" t="s">
        <v>64</v>
      </c>
      <c r="B20" s="4" t="s">
        <v>65</v>
      </c>
      <c r="C20" s="4" t="s">
        <v>65</v>
      </c>
      <c r="D20" s="4" t="s">
        <v>66</v>
      </c>
      <c r="E20" s="4"/>
      <c r="F20" s="4" t="str">
        <f>CONCATENATE(D20," ",E20," ",G20)</f>
        <v xml:space="preserve">Buscopan 20mg/1ml oldatos injekció 5x1ml  </v>
      </c>
      <c r="G20" s="4"/>
      <c r="H20" s="4" t="s">
        <v>55</v>
      </c>
      <c r="I20" s="4">
        <v>5</v>
      </c>
      <c r="J20" s="4">
        <v>20</v>
      </c>
      <c r="K20" s="4"/>
      <c r="L20" s="4" t="s">
        <v>35</v>
      </c>
      <c r="M20" s="4" t="s">
        <v>36</v>
      </c>
      <c r="N20" s="4" t="s">
        <v>27</v>
      </c>
      <c r="O20" s="28" t="s">
        <v>2461</v>
      </c>
    </row>
    <row r="21" spans="1:15" ht="15" x14ac:dyDescent="0.2">
      <c r="A21" s="4" t="s">
        <v>2316</v>
      </c>
      <c r="B21" s="4" t="s">
        <v>2315</v>
      </c>
      <c r="C21" s="4" t="s">
        <v>2315</v>
      </c>
      <c r="D21" s="4" t="s">
        <v>2314</v>
      </c>
      <c r="E21" s="4"/>
      <c r="F21" s="4" t="str">
        <f>CONCATENATE(D21," ",E21," ",G21)</f>
        <v xml:space="preserve">Fosaprepitant Hikma 150mg por oldatos infúzióhoz 1x  </v>
      </c>
      <c r="G21" s="4"/>
      <c r="H21" s="4" t="s">
        <v>55</v>
      </c>
      <c r="I21" s="4">
        <v>1</v>
      </c>
      <c r="J21" s="4">
        <v>150</v>
      </c>
      <c r="K21" s="4"/>
      <c r="L21" s="4" t="s">
        <v>1271</v>
      </c>
      <c r="M21" s="4" t="s">
        <v>36</v>
      </c>
      <c r="N21" s="4" t="s">
        <v>27</v>
      </c>
      <c r="O21" s="28" t="s">
        <v>2356</v>
      </c>
    </row>
    <row r="22" spans="1:15" ht="15" x14ac:dyDescent="0.25">
      <c r="A22" s="76" t="s">
        <v>2935</v>
      </c>
      <c r="B22" s="61" t="s">
        <v>2934</v>
      </c>
      <c r="C22" s="61" t="s">
        <v>2934</v>
      </c>
      <c r="D22" s="64" t="s">
        <v>2919</v>
      </c>
      <c r="E22" s="61"/>
      <c r="F22" s="61" t="str">
        <f>CONCATENATE(D22," ",E22," ",G22)</f>
        <v xml:space="preserve">Chenodeoxycholic Acid Leadiant 250 mg (100x)  </v>
      </c>
      <c r="G22" s="64"/>
      <c r="H22" s="61" t="s">
        <v>55</v>
      </c>
      <c r="I22" s="61">
        <v>100</v>
      </c>
      <c r="J22" s="61">
        <v>250</v>
      </c>
      <c r="K22" s="61" t="s">
        <v>2915</v>
      </c>
      <c r="L22" s="61" t="s">
        <v>20</v>
      </c>
      <c r="M22" s="61" t="s">
        <v>20</v>
      </c>
      <c r="N22" s="61" t="s">
        <v>2909</v>
      </c>
      <c r="O22" s="28">
        <v>46149</v>
      </c>
    </row>
    <row r="23" spans="1:15" ht="15" x14ac:dyDescent="0.2">
      <c r="A23" s="26" t="s">
        <v>70</v>
      </c>
      <c r="B23" s="26" t="s">
        <v>71</v>
      </c>
      <c r="C23" s="26" t="s">
        <v>71</v>
      </c>
      <c r="D23" s="26" t="s">
        <v>72</v>
      </c>
      <c r="E23" s="26"/>
      <c r="F23" s="26" t="str">
        <f>CONCATENATE(D23," ",E23," ",G23)</f>
        <v xml:space="preserve">Ursofalk 250mg/5ml szuszp 250ml 1x  </v>
      </c>
      <c r="G23" s="26"/>
      <c r="H23" s="26" t="s">
        <v>40</v>
      </c>
      <c r="I23" s="26">
        <v>1</v>
      </c>
      <c r="J23" s="26">
        <v>250</v>
      </c>
      <c r="K23" s="26"/>
      <c r="L23" s="26" t="s">
        <v>20</v>
      </c>
      <c r="M23" s="26" t="s">
        <v>20</v>
      </c>
      <c r="N23" s="26" t="s">
        <v>30</v>
      </c>
      <c r="O23" s="28" t="s">
        <v>2779</v>
      </c>
    </row>
    <row r="24" spans="1:15" ht="15" x14ac:dyDescent="0.2">
      <c r="A24" s="26" t="s">
        <v>70</v>
      </c>
      <c r="B24" s="26" t="s">
        <v>71</v>
      </c>
      <c r="C24" s="26" t="s">
        <v>71</v>
      </c>
      <c r="D24" s="26" t="s">
        <v>2745</v>
      </c>
      <c r="E24" s="26"/>
      <c r="F24" s="26" t="str">
        <f>CONCATENATE(D24," ",E24," ",G24)</f>
        <v xml:space="preserve">Ursofalk 500mg filmtabletta 100x  </v>
      </c>
      <c r="G24" s="26"/>
      <c r="H24" s="26" t="s">
        <v>40</v>
      </c>
      <c r="I24" s="26">
        <v>100</v>
      </c>
      <c r="J24" s="26">
        <v>500</v>
      </c>
      <c r="K24" s="26"/>
      <c r="L24" s="26" t="s">
        <v>20</v>
      </c>
      <c r="M24" s="26" t="s">
        <v>20</v>
      </c>
      <c r="N24" s="26" t="s">
        <v>30</v>
      </c>
      <c r="O24" s="28" t="s">
        <v>2779</v>
      </c>
    </row>
    <row r="25" spans="1:15" ht="15" x14ac:dyDescent="0.2">
      <c r="A25" s="4" t="s">
        <v>74</v>
      </c>
      <c r="B25" s="4" t="s">
        <v>75</v>
      </c>
      <c r="C25" s="4" t="s">
        <v>75</v>
      </c>
      <c r="D25" s="4" t="s">
        <v>2782</v>
      </c>
      <c r="E25" s="4"/>
      <c r="F25" s="4" t="str">
        <f>CONCATENATE(D25," ",E25," ",G25)</f>
        <v xml:space="preserve">HEPA-MERZ® INFUSIONSLÖSUNGS-KONZENTRAT 10X10ML                                                                            </v>
      </c>
      <c r="G25" s="4"/>
      <c r="H25" s="4" t="s">
        <v>55</v>
      </c>
      <c r="I25" s="4">
        <v>10</v>
      </c>
      <c r="J25" s="4">
        <v>5000</v>
      </c>
      <c r="K25" s="4"/>
      <c r="L25" s="4" t="s">
        <v>35</v>
      </c>
      <c r="M25" s="4" t="s">
        <v>36</v>
      </c>
      <c r="N25" s="4" t="s">
        <v>27</v>
      </c>
      <c r="O25" s="28" t="s">
        <v>2779</v>
      </c>
    </row>
    <row r="26" spans="1:15" ht="15" x14ac:dyDescent="0.2">
      <c r="A26" s="6" t="s">
        <v>76</v>
      </c>
      <c r="B26" s="6" t="s">
        <v>77</v>
      </c>
      <c r="C26" s="6" t="s">
        <v>77</v>
      </c>
      <c r="D26" s="6" t="s">
        <v>78</v>
      </c>
      <c r="E26" s="6" t="s">
        <v>79</v>
      </c>
      <c r="F26" s="6" t="str">
        <f>CONCATENATE(D26," ",E26," ",G26)</f>
        <v>Hepa Merz 5gr/10ml 10x inj.</v>
      </c>
      <c r="G26" s="6" t="s">
        <v>54</v>
      </c>
      <c r="H26" s="6" t="s">
        <v>55</v>
      </c>
      <c r="I26" s="6">
        <v>10</v>
      </c>
      <c r="J26" s="6">
        <v>5</v>
      </c>
      <c r="K26" s="6"/>
      <c r="L26" s="6"/>
      <c r="M26" s="6"/>
      <c r="N26" s="6" t="s">
        <v>45</v>
      </c>
      <c r="O26" s="28" t="s">
        <v>2871</v>
      </c>
    </row>
    <row r="27" spans="1:15" ht="15" x14ac:dyDescent="0.2">
      <c r="A27" s="26" t="s">
        <v>76</v>
      </c>
      <c r="B27" s="26" t="s">
        <v>77</v>
      </c>
      <c r="C27" s="26" t="s">
        <v>80</v>
      </c>
      <c r="D27" s="26" t="s">
        <v>81</v>
      </c>
      <c r="E27" s="26"/>
      <c r="F27" s="26" t="str">
        <f>CONCATENATE(D27," ",E27," ",G27)</f>
        <v xml:space="preserve">Hepa-Merz konc old inf 0,5g/ml 10ml 10x  </v>
      </c>
      <c r="G27" s="26"/>
      <c r="H27" s="26" t="s">
        <v>55</v>
      </c>
      <c r="I27" s="26">
        <v>10</v>
      </c>
      <c r="J27" s="26">
        <v>5</v>
      </c>
      <c r="K27" s="26"/>
      <c r="L27" s="26" t="s">
        <v>35</v>
      </c>
      <c r="M27" s="26" t="s">
        <v>36</v>
      </c>
      <c r="N27" s="26" t="s">
        <v>30</v>
      </c>
      <c r="O27" s="28" t="s">
        <v>2779</v>
      </c>
    </row>
    <row r="28" spans="1:15" ht="15" x14ac:dyDescent="0.25">
      <c r="A28" s="71" t="s">
        <v>82</v>
      </c>
      <c r="B28" s="26" t="s">
        <v>83</v>
      </c>
      <c r="C28" s="26" t="s">
        <v>83</v>
      </c>
      <c r="D28" s="68" t="s">
        <v>90</v>
      </c>
      <c r="E28" s="26"/>
      <c r="F28" s="26" t="str">
        <f>CONCATENATE(D28," ",E28," ",G28)</f>
        <v xml:space="preserve">HUMATIN Kapseln 28x  </v>
      </c>
      <c r="G28" s="68"/>
      <c r="H28" s="26" t="s">
        <v>40</v>
      </c>
      <c r="I28" s="26">
        <v>28</v>
      </c>
      <c r="J28" s="26">
        <v>250</v>
      </c>
      <c r="K28" s="26" t="s">
        <v>343</v>
      </c>
      <c r="L28" s="26" t="s">
        <v>35</v>
      </c>
      <c r="M28" s="26" t="s">
        <v>36</v>
      </c>
      <c r="N28" s="26" t="s">
        <v>30</v>
      </c>
      <c r="O28" s="28">
        <v>45715</v>
      </c>
    </row>
    <row r="29" spans="1:15" ht="15" x14ac:dyDescent="0.2">
      <c r="A29" s="4" t="s">
        <v>91</v>
      </c>
      <c r="B29" s="4" t="s">
        <v>92</v>
      </c>
      <c r="C29" s="4" t="s">
        <v>92</v>
      </c>
      <c r="D29" s="4" t="s">
        <v>2783</v>
      </c>
      <c r="E29" s="4"/>
      <c r="F29" s="4" t="str">
        <f>CONCATENATE(D29," ",E29," ",G29)</f>
        <v xml:space="preserve">DIARÖNT® MONO TABLETTEN 20X                                                                                               </v>
      </c>
      <c r="G29" s="4"/>
      <c r="H29" s="4" t="s">
        <v>40</v>
      </c>
      <c r="I29" s="4">
        <v>20</v>
      </c>
      <c r="J29" s="4">
        <v>95</v>
      </c>
      <c r="K29" s="4" t="s">
        <v>2616</v>
      </c>
      <c r="L29" s="4" t="s">
        <v>35</v>
      </c>
      <c r="M29" s="4" t="s">
        <v>36</v>
      </c>
      <c r="N29" s="4" t="s">
        <v>27</v>
      </c>
      <c r="O29" s="28" t="s">
        <v>2779</v>
      </c>
    </row>
    <row r="30" spans="1:15" ht="15" x14ac:dyDescent="0.2">
      <c r="A30" s="4" t="s">
        <v>94</v>
      </c>
      <c r="B30" s="4" t="s">
        <v>95</v>
      </c>
      <c r="C30" s="4" t="s">
        <v>95</v>
      </c>
      <c r="D30" s="4" t="s">
        <v>2466</v>
      </c>
      <c r="E30" s="4"/>
      <c r="F30" s="4" t="str">
        <f>CONCATENATE(D30," ",E30," ",G30)</f>
        <v xml:space="preserve">INFLORAN CAPSULE RIGIDE 20X (IT)                                                                                          </v>
      </c>
      <c r="G30" s="4"/>
      <c r="H30" s="4" t="s">
        <v>40</v>
      </c>
      <c r="I30" s="4">
        <v>20</v>
      </c>
      <c r="J30" s="4">
        <v>1000000</v>
      </c>
      <c r="K30" s="4"/>
      <c r="L30" s="4" t="s">
        <v>84</v>
      </c>
      <c r="M30" s="4" t="s">
        <v>85</v>
      </c>
      <c r="N30" s="4" t="s">
        <v>27</v>
      </c>
      <c r="O30" s="28" t="s">
        <v>2779</v>
      </c>
    </row>
    <row r="31" spans="1:15" ht="15" x14ac:dyDescent="0.2">
      <c r="A31" s="26" t="s">
        <v>94</v>
      </c>
      <c r="B31" s="26" t="s">
        <v>95</v>
      </c>
      <c r="C31" s="26" t="s">
        <v>95</v>
      </c>
      <c r="D31" s="26" t="s">
        <v>96</v>
      </c>
      <c r="E31" s="26"/>
      <c r="F31" s="26" t="str">
        <f>CONCATENATE(D31," ",E31," ",G31)</f>
        <v xml:space="preserve">Infloran kemény kapszula 20x  </v>
      </c>
      <c r="G31" s="26"/>
      <c r="H31" s="26" t="s">
        <v>40</v>
      </c>
      <c r="I31" s="26">
        <v>20</v>
      </c>
      <c r="J31" s="26">
        <v>1000000</v>
      </c>
      <c r="K31" s="26"/>
      <c r="L31" s="26" t="s">
        <v>20</v>
      </c>
      <c r="M31" s="26" t="s">
        <v>20</v>
      </c>
      <c r="N31" s="26" t="s">
        <v>30</v>
      </c>
      <c r="O31" s="28" t="s">
        <v>2779</v>
      </c>
    </row>
    <row r="32" spans="1:15" ht="15" x14ac:dyDescent="0.2">
      <c r="A32" s="26" t="s">
        <v>2747</v>
      </c>
      <c r="B32" s="26" t="s">
        <v>2743</v>
      </c>
      <c r="C32" s="26" t="s">
        <v>2743</v>
      </c>
      <c r="D32" s="26" t="s">
        <v>2742</v>
      </c>
      <c r="E32" s="26"/>
      <c r="F32" s="26" t="str">
        <f>CONCATENATE(D32," ",E32," ",G32)</f>
        <v xml:space="preserve">Tiorfan 10mg granulátum bels alk 16x  </v>
      </c>
      <c r="G32" s="26"/>
      <c r="H32" s="26" t="s">
        <v>40</v>
      </c>
      <c r="I32" s="26">
        <v>16</v>
      </c>
      <c r="J32" s="26">
        <v>10</v>
      </c>
      <c r="K32" s="26"/>
      <c r="L32" s="26" t="s">
        <v>20</v>
      </c>
      <c r="M32" s="26" t="s">
        <v>20</v>
      </c>
      <c r="N32" s="26" t="s">
        <v>30</v>
      </c>
      <c r="O32" s="28" t="s">
        <v>2779</v>
      </c>
    </row>
    <row r="33" spans="1:15" ht="15" x14ac:dyDescent="0.2">
      <c r="A33" s="26" t="s">
        <v>1445</v>
      </c>
      <c r="B33" s="26" t="s">
        <v>2463</v>
      </c>
      <c r="C33" s="26" t="s">
        <v>2463</v>
      </c>
      <c r="D33" s="26" t="s">
        <v>2371</v>
      </c>
      <c r="E33" s="26"/>
      <c r="F33" s="26" t="str">
        <f>CONCATENATE(D33," ",E33," ",G33)</f>
        <v xml:space="preserve">Kreon für Kinder 20g gran 1x  </v>
      </c>
      <c r="G33" s="26"/>
      <c r="H33" s="26" t="s">
        <v>40</v>
      </c>
      <c r="I33" s="26">
        <v>1</v>
      </c>
      <c r="J33" s="26">
        <v>20</v>
      </c>
      <c r="K33" s="26"/>
      <c r="L33" s="26" t="s">
        <v>35</v>
      </c>
      <c r="M33" s="26" t="s">
        <v>36</v>
      </c>
      <c r="N33" s="26" t="s">
        <v>30</v>
      </c>
      <c r="O33" s="28">
        <v>45698</v>
      </c>
    </row>
    <row r="34" spans="1:15" ht="15" x14ac:dyDescent="0.2">
      <c r="A34" s="4" t="s">
        <v>2435</v>
      </c>
      <c r="B34" s="4" t="s">
        <v>2436</v>
      </c>
      <c r="C34" s="4" t="s">
        <v>2436</v>
      </c>
      <c r="D34" s="4" t="s">
        <v>2784</v>
      </c>
      <c r="E34" s="4"/>
      <c r="F34" s="4" t="str">
        <f>CONCATENATE(D34," ",E34," ",G34)</f>
        <v xml:space="preserve">VITAMINA A  BIOFARM 20 MG/ML, PICĂTURI ORALE, SOLUŢIE 1X10ML  </v>
      </c>
      <c r="G34" s="4"/>
      <c r="H34" s="4" t="s">
        <v>40</v>
      </c>
      <c r="I34" s="4">
        <v>10</v>
      </c>
      <c r="J34" s="4">
        <v>200</v>
      </c>
      <c r="K34" s="4" t="s">
        <v>2434</v>
      </c>
      <c r="L34" s="4" t="s">
        <v>100</v>
      </c>
      <c r="M34" s="4" t="s">
        <v>101</v>
      </c>
      <c r="N34" s="4" t="s">
        <v>27</v>
      </c>
      <c r="O34" s="28" t="s">
        <v>2779</v>
      </c>
    </row>
    <row r="35" spans="1:15" ht="15" x14ac:dyDescent="0.2">
      <c r="A35" s="4" t="s">
        <v>2537</v>
      </c>
      <c r="B35" s="4" t="s">
        <v>2536</v>
      </c>
      <c r="C35" s="4" t="s">
        <v>2536</v>
      </c>
      <c r="D35" s="4" t="s">
        <v>2534</v>
      </c>
      <c r="E35" s="4"/>
      <c r="F35" s="4" t="str">
        <f>CONCATENATE(D35," ",E35," ",G35)</f>
        <v xml:space="preserve">DECOSTRIOL inject 2 μg/ml Injektionslösung Amp. 10x1 ml  </v>
      </c>
      <c r="G35" s="4"/>
      <c r="H35" s="4" t="s">
        <v>55</v>
      </c>
      <c r="I35" s="4">
        <v>2</v>
      </c>
      <c r="J35" s="4">
        <v>10</v>
      </c>
      <c r="K35" s="4" t="s">
        <v>221</v>
      </c>
      <c r="L35" s="4" t="s">
        <v>1271</v>
      </c>
      <c r="M35" s="4" t="s">
        <v>36</v>
      </c>
      <c r="N35" s="4" t="s">
        <v>27</v>
      </c>
      <c r="O35" s="28" t="s">
        <v>2535</v>
      </c>
    </row>
    <row r="36" spans="1:15" ht="15" x14ac:dyDescent="0.2">
      <c r="A36" s="4" t="s">
        <v>2537</v>
      </c>
      <c r="B36" s="4" t="s">
        <v>2536</v>
      </c>
      <c r="C36" s="4" t="s">
        <v>2536</v>
      </c>
      <c r="D36" s="4" t="s">
        <v>2533</v>
      </c>
      <c r="E36" s="4"/>
      <c r="F36" s="4" t="str">
        <f>CONCATENATE(D36," ",E36," ",G36)</f>
        <v xml:space="preserve">DECOSTRIOL inject 1 μg/ml Injektionslösung Amp. 10x1 ml  </v>
      </c>
      <c r="G36" s="4"/>
      <c r="H36" s="4" t="s">
        <v>55</v>
      </c>
      <c r="I36" s="4">
        <v>1</v>
      </c>
      <c r="J36" s="4">
        <v>10</v>
      </c>
      <c r="K36" s="4" t="s">
        <v>221</v>
      </c>
      <c r="L36" s="4" t="s">
        <v>1271</v>
      </c>
      <c r="M36" s="4" t="s">
        <v>36</v>
      </c>
      <c r="N36" s="4" t="s">
        <v>27</v>
      </c>
      <c r="O36" s="28" t="s">
        <v>2535</v>
      </c>
    </row>
    <row r="37" spans="1:15" ht="15" x14ac:dyDescent="0.2">
      <c r="A37" s="4" t="s">
        <v>104</v>
      </c>
      <c r="B37" s="4" t="s">
        <v>2311</v>
      </c>
      <c r="C37" s="4" t="s">
        <v>2311</v>
      </c>
      <c r="D37" s="4" t="s">
        <v>2310</v>
      </c>
      <c r="E37" s="4"/>
      <c r="F37" s="4" t="str">
        <f>CONCATENATE(D37," ",E37," ",G37)</f>
        <v xml:space="preserve">Vitamin B1 100mg 100x2ml INJEKTOPAS(K)   </v>
      </c>
      <c r="G37" s="4"/>
      <c r="H37" s="4" t="s">
        <v>55</v>
      </c>
      <c r="I37" s="4">
        <v>100</v>
      </c>
      <c r="J37" s="4">
        <v>100</v>
      </c>
      <c r="K37" s="4"/>
      <c r="L37" s="4" t="s">
        <v>20</v>
      </c>
      <c r="M37" s="4" t="s">
        <v>20</v>
      </c>
      <c r="N37" s="4" t="s">
        <v>27</v>
      </c>
      <c r="O37" s="28" t="s">
        <v>2714</v>
      </c>
    </row>
    <row r="38" spans="1:15" ht="15" x14ac:dyDescent="0.2">
      <c r="A38" s="4" t="s">
        <v>104</v>
      </c>
      <c r="B38" s="4" t="s">
        <v>2311</v>
      </c>
      <c r="C38" s="4" t="s">
        <v>106</v>
      </c>
      <c r="D38" s="4" t="s">
        <v>107</v>
      </c>
      <c r="E38" s="4"/>
      <c r="F38" s="4" t="str">
        <f>CONCATENATE(D38," ",E38," ",G38)</f>
        <v xml:space="preserve">Vitamin B1-Injektopas 100mg/2ml oldatos injekció 100x2ml  </v>
      </c>
      <c r="G38" s="4"/>
      <c r="H38" s="4" t="s">
        <v>55</v>
      </c>
      <c r="I38" s="4">
        <v>100</v>
      </c>
      <c r="J38" s="4">
        <v>100</v>
      </c>
      <c r="K38" s="4" t="s">
        <v>221</v>
      </c>
      <c r="L38" s="4" t="s">
        <v>1271</v>
      </c>
      <c r="M38" s="4" t="s">
        <v>36</v>
      </c>
      <c r="N38" s="4" t="s">
        <v>27</v>
      </c>
      <c r="O38" s="28" t="s">
        <v>2336</v>
      </c>
    </row>
    <row r="39" spans="1:15" ht="15" x14ac:dyDescent="0.2">
      <c r="A39" s="6" t="s">
        <v>104</v>
      </c>
      <c r="B39" s="6" t="s">
        <v>2311</v>
      </c>
      <c r="C39" s="6" t="s">
        <v>106</v>
      </c>
      <c r="D39" s="6" t="s">
        <v>2333</v>
      </c>
      <c r="E39" s="6"/>
      <c r="F39" s="6" t="str">
        <f>CONCATENATE(D39," ",E39," ",G39)</f>
        <v xml:space="preserve">Vitamin B1 ratiopharm  50mg/ml - 2ml inj. 5x  </v>
      </c>
      <c r="G39" s="6"/>
      <c r="H39" s="6" t="s">
        <v>55</v>
      </c>
      <c r="I39" s="6">
        <v>5</v>
      </c>
      <c r="J39" s="6">
        <v>100</v>
      </c>
      <c r="K39" s="6"/>
      <c r="L39" s="6"/>
      <c r="M39" s="6"/>
      <c r="N39" s="6" t="s">
        <v>45</v>
      </c>
      <c r="O39" s="28">
        <v>45909</v>
      </c>
    </row>
    <row r="40" spans="1:15" ht="15" x14ac:dyDescent="0.2">
      <c r="A40" s="6" t="s">
        <v>108</v>
      </c>
      <c r="B40" s="6" t="s">
        <v>109</v>
      </c>
      <c r="C40" s="6" t="s">
        <v>109</v>
      </c>
      <c r="D40" s="6" t="s">
        <v>110</v>
      </c>
      <c r="E40" s="6" t="s">
        <v>111</v>
      </c>
      <c r="F40" s="6" t="str">
        <f>CONCATENATE(D40," ",E40," ",G40)</f>
        <v>Biotin-ratiopharm 5mg 90x tbl.</v>
      </c>
      <c r="G40" s="6" t="s">
        <v>112</v>
      </c>
      <c r="H40" s="6" t="s">
        <v>40</v>
      </c>
      <c r="I40" s="6">
        <v>90</v>
      </c>
      <c r="J40" s="6">
        <v>5</v>
      </c>
      <c r="K40" s="6"/>
      <c r="L40" s="6" t="s">
        <v>35</v>
      </c>
      <c r="M40" s="6" t="s">
        <v>36</v>
      </c>
      <c r="N40" s="6" t="s">
        <v>45</v>
      </c>
      <c r="O40" s="28" t="s">
        <v>2871</v>
      </c>
    </row>
    <row r="41" spans="1:15" ht="15" x14ac:dyDescent="0.2">
      <c r="A41" s="26" t="s">
        <v>108</v>
      </c>
      <c r="B41" s="26" t="s">
        <v>109</v>
      </c>
      <c r="C41" s="26" t="s">
        <v>109</v>
      </c>
      <c r="D41" s="26" t="s">
        <v>113</v>
      </c>
      <c r="E41" s="26"/>
      <c r="F41" s="26" t="str">
        <f>CONCATENATE(D41," ",E41," ",G41)</f>
        <v xml:space="preserve">Biotin RTP 5mg tabletta 90x  </v>
      </c>
      <c r="G41" s="26"/>
      <c r="H41" s="26" t="s">
        <v>40</v>
      </c>
      <c r="I41" s="26">
        <v>90</v>
      </c>
      <c r="J41" s="26">
        <v>5</v>
      </c>
      <c r="K41" s="26"/>
      <c r="L41" s="26" t="s">
        <v>35</v>
      </c>
      <c r="M41" s="26" t="s">
        <v>36</v>
      </c>
      <c r="N41" s="26" t="s">
        <v>30</v>
      </c>
      <c r="O41" s="28" t="s">
        <v>2779</v>
      </c>
    </row>
    <row r="42" spans="1:15" ht="15" x14ac:dyDescent="0.2">
      <c r="A42" s="6" t="s">
        <v>115</v>
      </c>
      <c r="B42" s="6" t="s">
        <v>116</v>
      </c>
      <c r="C42" s="6" t="s">
        <v>116</v>
      </c>
      <c r="D42" s="6" t="s">
        <v>117</v>
      </c>
      <c r="E42" s="6" t="s">
        <v>118</v>
      </c>
      <c r="F42" s="6" t="str">
        <f>CONCATENATE(D42," ",E42," ",G42)</f>
        <v>Panthenol JENAPHARM  100mg 100x tbl.</v>
      </c>
      <c r="G42" s="6" t="s">
        <v>112</v>
      </c>
      <c r="H42" s="6" t="s">
        <v>40</v>
      </c>
      <c r="I42" s="6">
        <v>100</v>
      </c>
      <c r="J42" s="6">
        <v>100</v>
      </c>
      <c r="K42" s="6"/>
      <c r="L42" s="6" t="s">
        <v>35</v>
      </c>
      <c r="M42" s="6" t="s">
        <v>36</v>
      </c>
      <c r="N42" s="6" t="s">
        <v>45</v>
      </c>
      <c r="O42" s="28" t="s">
        <v>2871</v>
      </c>
    </row>
    <row r="43" spans="1:15" ht="15" x14ac:dyDescent="0.2">
      <c r="A43" s="6" t="s">
        <v>115</v>
      </c>
      <c r="B43" s="6" t="s">
        <v>116</v>
      </c>
      <c r="C43" s="6" t="s">
        <v>119</v>
      </c>
      <c r="D43" s="6" t="s">
        <v>120</v>
      </c>
      <c r="E43" s="6" t="s">
        <v>121</v>
      </c>
      <c r="F43" s="6" t="str">
        <f>CONCATENATE(D43," ",E43," ",G43)</f>
        <v>Bépanthén  250mg/ml 6x inj.</v>
      </c>
      <c r="G43" s="6" t="s">
        <v>54</v>
      </c>
      <c r="H43" s="6" t="s">
        <v>55</v>
      </c>
      <c r="I43" s="6">
        <v>6</v>
      </c>
      <c r="J43" s="6">
        <v>500</v>
      </c>
      <c r="K43" s="6"/>
      <c r="L43" s="6" t="s">
        <v>122</v>
      </c>
      <c r="M43" s="6" t="s">
        <v>123</v>
      </c>
      <c r="N43" s="6" t="s">
        <v>45</v>
      </c>
      <c r="O43" s="28">
        <v>45357</v>
      </c>
    </row>
    <row r="44" spans="1:15" ht="15" x14ac:dyDescent="0.2">
      <c r="A44" s="4" t="s">
        <v>115</v>
      </c>
      <c r="B44" s="4" t="s">
        <v>116</v>
      </c>
      <c r="C44" s="4" t="s">
        <v>116</v>
      </c>
      <c r="D44" s="4" t="s">
        <v>2254</v>
      </c>
      <c r="E44" s="4"/>
      <c r="F44" s="4" t="str">
        <f>CONCATENATE(D44," ",E44," ",G44)</f>
        <v xml:space="preserve">Bepanthene 250mg/ml oldatos injekció I.M. 6x2ml  </v>
      </c>
      <c r="G44" s="4"/>
      <c r="H44" s="4" t="s">
        <v>55</v>
      </c>
      <c r="I44" s="4">
        <v>6</v>
      </c>
      <c r="J44" s="4">
        <v>500</v>
      </c>
      <c r="K44" s="4"/>
      <c r="L44" s="4" t="s">
        <v>331</v>
      </c>
      <c r="M44" s="4" t="s">
        <v>332</v>
      </c>
      <c r="N44" s="4" t="s">
        <v>27</v>
      </c>
      <c r="O44" s="28" t="s">
        <v>2714</v>
      </c>
    </row>
    <row r="45" spans="1:15" ht="15" x14ac:dyDescent="0.2">
      <c r="A45" s="26" t="s">
        <v>2490</v>
      </c>
      <c r="B45" s="26" t="s">
        <v>2489</v>
      </c>
      <c r="C45" s="26" t="s">
        <v>2489</v>
      </c>
      <c r="D45" s="26" t="s">
        <v>2488</v>
      </c>
      <c r="E45" s="26"/>
      <c r="F45" s="26" t="str">
        <f>CONCATENATE(D45," ",E45," ",G45)</f>
        <v xml:space="preserve">Zink-Injekt N 10mg old inj 2ml 10x  </v>
      </c>
      <c r="G45" s="26"/>
      <c r="H45" s="26" t="s">
        <v>55</v>
      </c>
      <c r="I45" s="26">
        <v>10</v>
      </c>
      <c r="J45" s="26">
        <v>10</v>
      </c>
      <c r="K45" s="26"/>
      <c r="L45" s="26" t="s">
        <v>20</v>
      </c>
      <c r="M45" s="26" t="s">
        <v>20</v>
      </c>
      <c r="N45" s="26" t="s">
        <v>30</v>
      </c>
      <c r="O45" s="28" t="s">
        <v>2469</v>
      </c>
    </row>
    <row r="46" spans="1:15" ht="15" x14ac:dyDescent="0.2">
      <c r="A46" s="26" t="s">
        <v>124</v>
      </c>
      <c r="B46" s="26" t="s">
        <v>125</v>
      </c>
      <c r="C46" s="26" t="s">
        <v>125</v>
      </c>
      <c r="D46" s="26" t="s">
        <v>126</v>
      </c>
      <c r="E46" s="26"/>
      <c r="F46" s="26" t="str">
        <f>CONCATENATE(D46," ",E46," ",G46)</f>
        <v xml:space="preserve">Biocarn 1g/3,3ml szirup 50ml 3x  </v>
      </c>
      <c r="G46" s="26"/>
      <c r="H46" s="26" t="s">
        <v>40</v>
      </c>
      <c r="I46" s="26">
        <v>3</v>
      </c>
      <c r="J46" s="26">
        <v>15150</v>
      </c>
      <c r="K46" s="26"/>
      <c r="L46" s="26" t="s">
        <v>35</v>
      </c>
      <c r="M46" s="26" t="s">
        <v>36</v>
      </c>
      <c r="N46" s="26" t="s">
        <v>30</v>
      </c>
      <c r="O46" s="28" t="s">
        <v>2779</v>
      </c>
    </row>
    <row r="47" spans="1:15" ht="15" x14ac:dyDescent="0.2">
      <c r="A47" s="6" t="s">
        <v>124</v>
      </c>
      <c r="B47" s="6" t="s">
        <v>125</v>
      </c>
      <c r="C47" s="6" t="s">
        <v>127</v>
      </c>
      <c r="D47" s="6" t="s">
        <v>128</v>
      </c>
      <c r="E47" s="6" t="s">
        <v>129</v>
      </c>
      <c r="F47" s="6" t="str">
        <f>CONCATENATE(D47," ",E47," ",G47)</f>
        <v>L-Carn   1g/5ml 5x inj.</v>
      </c>
      <c r="G47" s="6" t="s">
        <v>54</v>
      </c>
      <c r="H47" s="6" t="s">
        <v>55</v>
      </c>
      <c r="I47" s="6">
        <v>5</v>
      </c>
      <c r="J47" s="6"/>
      <c r="K47" s="6"/>
      <c r="L47" s="6" t="s">
        <v>35</v>
      </c>
      <c r="M47" s="6" t="s">
        <v>36</v>
      </c>
      <c r="N47" s="6" t="s">
        <v>45</v>
      </c>
      <c r="O47" s="28" t="s">
        <v>2871</v>
      </c>
    </row>
    <row r="48" spans="1:15" ht="15" x14ac:dyDescent="0.2">
      <c r="A48" s="4" t="s">
        <v>130</v>
      </c>
      <c r="B48" s="4" t="s">
        <v>131</v>
      </c>
      <c r="C48" s="4" t="s">
        <v>131</v>
      </c>
      <c r="D48" s="4" t="s">
        <v>2785</v>
      </c>
      <c r="E48" s="4"/>
      <c r="F48" s="4" t="str">
        <f>CONCATENATE(D48," ",E48," ",G48)</f>
        <v xml:space="preserve">VERACER 25000 U.I./5 ML SOLUZIONE INIETTABILE PER USO ENDOVE 10X5ML                                                       </v>
      </c>
      <c r="G48" s="4"/>
      <c r="H48" s="4" t="s">
        <v>55</v>
      </c>
      <c r="I48" s="4">
        <v>10</v>
      </c>
      <c r="J48" s="4">
        <v>25000</v>
      </c>
      <c r="K48" s="4"/>
      <c r="L48" s="4" t="s">
        <v>84</v>
      </c>
      <c r="M48" s="4" t="s">
        <v>85</v>
      </c>
      <c r="N48" s="4" t="s">
        <v>27</v>
      </c>
      <c r="O48" s="28" t="s">
        <v>2779</v>
      </c>
    </row>
    <row r="49" spans="1:15" ht="15" x14ac:dyDescent="0.2">
      <c r="A49" s="4" t="s">
        <v>130</v>
      </c>
      <c r="B49" s="4" t="s">
        <v>2481</v>
      </c>
      <c r="C49" s="4" t="s">
        <v>2481</v>
      </c>
      <c r="D49" s="4" t="s">
        <v>2480</v>
      </c>
      <c r="E49" s="4"/>
      <c r="F49" s="4" t="str">
        <f>CONCATENATE(D49," ",E49," ",G49)</f>
        <v xml:space="preserve">Veracer 25000NE/5ml oldatos injekció intravénás alkalmazásra 10x5ml  </v>
      </c>
      <c r="G49" s="4"/>
      <c r="H49" s="4" t="s">
        <v>55</v>
      </c>
      <c r="I49" s="4">
        <v>10</v>
      </c>
      <c r="J49" s="4">
        <v>25000</v>
      </c>
      <c r="K49" s="4"/>
      <c r="L49" s="4" t="s">
        <v>84</v>
      </c>
      <c r="M49" s="4" t="s">
        <v>85</v>
      </c>
      <c r="N49" s="4" t="s">
        <v>27</v>
      </c>
      <c r="O49" s="28" t="s">
        <v>2526</v>
      </c>
    </row>
    <row r="50" spans="1:15" ht="15" x14ac:dyDescent="0.2">
      <c r="A50" s="26" t="s">
        <v>132</v>
      </c>
      <c r="B50" s="26" t="s">
        <v>133</v>
      </c>
      <c r="C50" s="26" t="s">
        <v>133</v>
      </c>
      <c r="D50" s="26" t="s">
        <v>1274</v>
      </c>
      <c r="E50" s="26"/>
      <c r="F50" s="26" t="str">
        <f>CONCATENATE(D50," ",E50," ",G50)</f>
        <v xml:space="preserve">Persantin 10mg/2ml old inf-hoz 2ml 10x  </v>
      </c>
      <c r="G50" s="26"/>
      <c r="H50" s="26" t="s">
        <v>55</v>
      </c>
      <c r="I50" s="26">
        <v>10</v>
      </c>
      <c r="J50" s="26">
        <v>10</v>
      </c>
      <c r="K50" s="26"/>
      <c r="L50" s="26"/>
      <c r="M50" s="26"/>
      <c r="N50" s="26" t="s">
        <v>30</v>
      </c>
      <c r="O50" s="28" t="s">
        <v>2779</v>
      </c>
    </row>
    <row r="51" spans="1:15" ht="15" x14ac:dyDescent="0.2">
      <c r="A51" s="6" t="s">
        <v>132</v>
      </c>
      <c r="B51" s="6" t="s">
        <v>133</v>
      </c>
      <c r="C51" s="6" t="s">
        <v>134</v>
      </c>
      <c r="D51" s="6" t="s">
        <v>135</v>
      </c>
      <c r="E51" s="6" t="s">
        <v>136</v>
      </c>
      <c r="F51" s="6" t="str">
        <f>CONCATENATE(D51," ",E51," ",G51)</f>
        <v>Persantin 10mg/2ml 5x inj.</v>
      </c>
      <c r="G51" s="6" t="s">
        <v>54</v>
      </c>
      <c r="H51" s="6" t="s">
        <v>55</v>
      </c>
      <c r="I51" s="6">
        <v>5</v>
      </c>
      <c r="J51" s="6">
        <v>10</v>
      </c>
      <c r="K51" s="6"/>
      <c r="L51" s="6" t="s">
        <v>87</v>
      </c>
      <c r="M51" s="6" t="s">
        <v>88</v>
      </c>
      <c r="N51" s="6" t="s">
        <v>45</v>
      </c>
      <c r="O51" s="28">
        <v>45467</v>
      </c>
    </row>
    <row r="52" spans="1:15" ht="15" x14ac:dyDescent="0.2">
      <c r="A52" s="4" t="s">
        <v>132</v>
      </c>
      <c r="B52" s="4" t="s">
        <v>133</v>
      </c>
      <c r="C52" s="4" t="s">
        <v>133</v>
      </c>
      <c r="D52" s="4" t="s">
        <v>2525</v>
      </c>
      <c r="E52" s="4"/>
      <c r="F52" s="4" t="str">
        <f>CONCATENATE(D52," ",E52," ",G52)</f>
        <v xml:space="preserve">Persantin 10mg/2ml oldatos infúzió 10x2ml  </v>
      </c>
      <c r="G52" s="4"/>
      <c r="H52" s="4" t="s">
        <v>55</v>
      </c>
      <c r="I52" s="4">
        <v>10</v>
      </c>
      <c r="J52" s="4">
        <v>10</v>
      </c>
      <c r="K52" s="4"/>
      <c r="L52" s="4" t="s">
        <v>84</v>
      </c>
      <c r="M52" s="4" t="s">
        <v>85</v>
      </c>
      <c r="N52" s="4" t="s">
        <v>27</v>
      </c>
      <c r="O52" s="28" t="s">
        <v>2714</v>
      </c>
    </row>
    <row r="53" spans="1:15" ht="15" x14ac:dyDescent="0.2">
      <c r="A53" s="4" t="s">
        <v>132</v>
      </c>
      <c r="B53" s="4" t="s">
        <v>133</v>
      </c>
      <c r="C53" s="4" t="s">
        <v>133</v>
      </c>
      <c r="D53" s="4" t="s">
        <v>138</v>
      </c>
      <c r="E53" s="4"/>
      <c r="F53" s="4" t="str">
        <f>CONCATENATE(D53," ",E53," ",G53)</f>
        <v xml:space="preserve">DIPYRIDAMOLE 5 MG-ML VL 5X10 ML  </v>
      </c>
      <c r="G53" s="4"/>
      <c r="H53" s="4" t="s">
        <v>55</v>
      </c>
      <c r="I53" s="4">
        <v>5</v>
      </c>
      <c r="J53" s="4">
        <v>50</v>
      </c>
      <c r="K53" s="4"/>
      <c r="L53" s="4" t="s">
        <v>139</v>
      </c>
      <c r="M53" s="4" t="s">
        <v>26</v>
      </c>
      <c r="N53" s="4" t="s">
        <v>27</v>
      </c>
      <c r="O53" s="28" t="s">
        <v>2461</v>
      </c>
    </row>
    <row r="54" spans="1:15" ht="15" x14ac:dyDescent="0.2">
      <c r="A54" s="26" t="s">
        <v>140</v>
      </c>
      <c r="B54" s="26" t="s">
        <v>141</v>
      </c>
      <c r="C54" s="26" t="s">
        <v>141</v>
      </c>
      <c r="D54" s="26" t="s">
        <v>144</v>
      </c>
      <c r="E54" s="26"/>
      <c r="F54" s="26" t="str">
        <f>CONCATENATE(D54," ",E54," ",G54)</f>
        <v xml:space="preserve">Tirofiban Alt 50mcg/ml old inf 250ml 1x  </v>
      </c>
      <c r="G54" s="26"/>
      <c r="H54" s="26" t="s">
        <v>55</v>
      </c>
      <c r="I54" s="26">
        <v>1</v>
      </c>
      <c r="J54" s="26">
        <v>12.5</v>
      </c>
      <c r="K54" s="26"/>
      <c r="L54" s="26" t="s">
        <v>145</v>
      </c>
      <c r="M54" s="26" t="s">
        <v>146</v>
      </c>
      <c r="N54" s="26" t="s">
        <v>30</v>
      </c>
      <c r="O54" s="28" t="s">
        <v>2779</v>
      </c>
    </row>
    <row r="55" spans="1:15" ht="15" x14ac:dyDescent="0.2">
      <c r="A55" s="4" t="s">
        <v>140</v>
      </c>
      <c r="B55" s="4" t="s">
        <v>141</v>
      </c>
      <c r="C55" s="4" t="s">
        <v>141</v>
      </c>
      <c r="D55" s="4" t="s">
        <v>142</v>
      </c>
      <c r="E55" s="4"/>
      <c r="F55" s="4" t="str">
        <f>CONCATENATE(D55," ",E55," ",G55)</f>
        <v xml:space="preserve">Aggrastat 250mcg/ml koncentrátum oldatos infúzióhoz 1x50ml  </v>
      </c>
      <c r="G55" s="4"/>
      <c r="H55" s="4" t="s">
        <v>55</v>
      </c>
      <c r="I55" s="4">
        <v>1</v>
      </c>
      <c r="J55" s="4">
        <f>0.25*50</f>
        <v>12.5</v>
      </c>
      <c r="K55" s="4" t="s">
        <v>143</v>
      </c>
      <c r="L55" s="4" t="s">
        <v>87</v>
      </c>
      <c r="M55" s="4" t="s">
        <v>88</v>
      </c>
      <c r="N55" s="4" t="s">
        <v>27</v>
      </c>
      <c r="O55" s="28" t="s">
        <v>2714</v>
      </c>
    </row>
    <row r="56" spans="1:15" ht="15" x14ac:dyDescent="0.2">
      <c r="A56" s="26" t="s">
        <v>140</v>
      </c>
      <c r="B56" s="26" t="s">
        <v>2198</v>
      </c>
      <c r="C56" s="26" t="s">
        <v>2198</v>
      </c>
      <c r="D56" s="73" t="s">
        <v>2197</v>
      </c>
      <c r="E56" s="26"/>
      <c r="F56" s="26" t="str">
        <f>CONCATENATE(D56," ",E56," ",G56)</f>
        <v xml:space="preserve">Aggrastat 250mcg/ml conc old inf 50ml 1x  </v>
      </c>
      <c r="G56" s="26"/>
      <c r="H56" s="26" t="s">
        <v>55</v>
      </c>
      <c r="I56" s="26">
        <v>1</v>
      </c>
      <c r="J56" s="26">
        <v>12.5</v>
      </c>
      <c r="K56" s="26"/>
      <c r="L56" s="26" t="s">
        <v>20</v>
      </c>
      <c r="M56" s="26" t="s">
        <v>20</v>
      </c>
      <c r="N56" s="26" t="s">
        <v>30</v>
      </c>
      <c r="O56" s="28" t="s">
        <v>2779</v>
      </c>
    </row>
    <row r="57" spans="1:15" ht="15" x14ac:dyDescent="0.2">
      <c r="A57" s="6" t="s">
        <v>1582</v>
      </c>
      <c r="B57" s="6" t="s">
        <v>1583</v>
      </c>
      <c r="C57" s="6" t="s">
        <v>1583</v>
      </c>
      <c r="D57" s="6" t="s">
        <v>2563</v>
      </c>
      <c r="E57" s="6"/>
      <c r="F57" s="6" t="str">
        <f>CONCATENATE(D57," ",E57," ",G57)</f>
        <v xml:space="preserve">Actilyse Cathflo 2mg por 5x  </v>
      </c>
      <c r="G57" s="6"/>
      <c r="H57" s="6" t="s">
        <v>55</v>
      </c>
      <c r="I57" s="6">
        <v>5</v>
      </c>
      <c r="J57" s="6">
        <v>2</v>
      </c>
      <c r="K57" s="6"/>
      <c r="L57" s="6"/>
      <c r="M57" s="6"/>
      <c r="N57" s="6" t="s">
        <v>45</v>
      </c>
      <c r="O57" s="28">
        <v>45909</v>
      </c>
    </row>
    <row r="58" spans="1:15" ht="15" x14ac:dyDescent="0.2">
      <c r="A58" s="26" t="s">
        <v>1582</v>
      </c>
      <c r="B58" s="26" t="s">
        <v>1583</v>
      </c>
      <c r="C58" s="26" t="s">
        <v>1583</v>
      </c>
      <c r="D58" s="73" t="s">
        <v>1584</v>
      </c>
      <c r="E58" s="26"/>
      <c r="F58" s="26" t="str">
        <f>CONCATENATE(D58," ",E58," ",G58)</f>
        <v xml:space="preserve">Actilyse Cathflo 2mg por oldatos inf 5x  </v>
      </c>
      <c r="G58" s="26"/>
      <c r="H58" s="26" t="s">
        <v>55</v>
      </c>
      <c r="I58" s="26">
        <v>5</v>
      </c>
      <c r="J58" s="26">
        <v>2</v>
      </c>
      <c r="K58" s="26"/>
      <c r="L58" s="26" t="s">
        <v>1271</v>
      </c>
      <c r="M58" s="26" t="s">
        <v>36</v>
      </c>
      <c r="N58" s="26" t="s">
        <v>30</v>
      </c>
      <c r="O58" s="28" t="s">
        <v>2779</v>
      </c>
    </row>
    <row r="59" spans="1:15" ht="15" x14ac:dyDescent="0.2">
      <c r="A59" s="6" t="s">
        <v>147</v>
      </c>
      <c r="B59" s="6" t="s">
        <v>148</v>
      </c>
      <c r="C59" s="6" t="s">
        <v>148</v>
      </c>
      <c r="D59" s="6" t="s">
        <v>149</v>
      </c>
      <c r="E59" s="6" t="s">
        <v>150</v>
      </c>
      <c r="F59" s="6" t="str">
        <f>CONCATENATE(D59," ",E59," ",G59)</f>
        <v>Argatra  100mg/ml – 2,5ml 1x inj</v>
      </c>
      <c r="G59" s="6" t="s">
        <v>151</v>
      </c>
      <c r="H59" s="6" t="s">
        <v>55</v>
      </c>
      <c r="I59" s="6">
        <v>1</v>
      </c>
      <c r="J59" s="6">
        <v>250</v>
      </c>
      <c r="K59" s="6"/>
      <c r="L59" s="6" t="s">
        <v>35</v>
      </c>
      <c r="M59" s="6" t="s">
        <v>36</v>
      </c>
      <c r="N59" s="6" t="s">
        <v>45</v>
      </c>
      <c r="O59" s="28" t="s">
        <v>2871</v>
      </c>
    </row>
    <row r="60" spans="1:15" ht="15" x14ac:dyDescent="0.2">
      <c r="A60" s="4" t="s">
        <v>147</v>
      </c>
      <c r="B60" s="4" t="s">
        <v>148</v>
      </c>
      <c r="C60" s="4" t="s">
        <v>148</v>
      </c>
      <c r="D60" s="4" t="s">
        <v>2786</v>
      </c>
      <c r="E60" s="4"/>
      <c r="F60" s="4" t="str">
        <f>CONCATENATE(D60," ",E60," ",G60)</f>
        <v xml:space="preserve">ARGATRA MULTIDOSE 100 MG/ML KONZARGATRA MULTIDOSE 100 MG/ML KONZENTRAT ZURHERSTELLUNG EINER INFUSIONSLÖSUNG 1X            </v>
      </c>
      <c r="G60" s="4"/>
      <c r="H60" s="4" t="s">
        <v>55</v>
      </c>
      <c r="I60" s="4">
        <v>1</v>
      </c>
      <c r="J60" s="4">
        <v>250</v>
      </c>
      <c r="K60" s="4"/>
      <c r="L60" s="4" t="s">
        <v>35</v>
      </c>
      <c r="M60" s="4" t="s">
        <v>36</v>
      </c>
      <c r="N60" s="4" t="s">
        <v>27</v>
      </c>
      <c r="O60" s="28" t="s">
        <v>2779</v>
      </c>
    </row>
    <row r="61" spans="1:15" ht="15" x14ac:dyDescent="0.2">
      <c r="A61" s="6" t="s">
        <v>152</v>
      </c>
      <c r="B61" s="6" t="s">
        <v>153</v>
      </c>
      <c r="C61" s="6" t="s">
        <v>153</v>
      </c>
      <c r="D61" s="6" t="s">
        <v>154</v>
      </c>
      <c r="E61" s="6" t="s">
        <v>155</v>
      </c>
      <c r="F61" s="6" t="str">
        <f>CONCATENATE(D61," ",E61," ",G61)</f>
        <v>Bivalirudina Sala 250mg 10x por</v>
      </c>
      <c r="G61" s="6" t="s">
        <v>156</v>
      </c>
      <c r="H61" s="6" t="s">
        <v>40</v>
      </c>
      <c r="I61" s="6">
        <v>10</v>
      </c>
      <c r="J61" s="6">
        <v>250</v>
      </c>
      <c r="K61" s="6"/>
      <c r="L61" s="6" t="s">
        <v>145</v>
      </c>
      <c r="M61" s="6" t="s">
        <v>146</v>
      </c>
      <c r="N61" s="6" t="s">
        <v>45</v>
      </c>
      <c r="O61" s="28" t="s">
        <v>2871</v>
      </c>
    </row>
    <row r="62" spans="1:15" ht="15" x14ac:dyDescent="0.2">
      <c r="A62" s="26" t="s">
        <v>152</v>
      </c>
      <c r="B62" s="26" t="s">
        <v>153</v>
      </c>
      <c r="C62" s="26" t="s">
        <v>153</v>
      </c>
      <c r="D62" s="26" t="s">
        <v>2383</v>
      </c>
      <c r="E62" s="26"/>
      <c r="F62" s="26" t="str">
        <f>CONCATENATE(D62," ",E62," ",G62)</f>
        <v xml:space="preserve">Bivalirudina Sala 250mg por old inj 10x  </v>
      </c>
      <c r="G62" s="26"/>
      <c r="H62" s="26" t="s">
        <v>55</v>
      </c>
      <c r="I62" s="26">
        <v>10</v>
      </c>
      <c r="J62" s="26">
        <v>250</v>
      </c>
      <c r="K62" s="26"/>
      <c r="L62" s="26"/>
      <c r="M62" s="26"/>
      <c r="N62" s="26" t="s">
        <v>30</v>
      </c>
      <c r="O62" s="28" t="s">
        <v>2779</v>
      </c>
    </row>
    <row r="63" spans="1:15" ht="15" x14ac:dyDescent="0.2">
      <c r="A63" s="26" t="s">
        <v>152</v>
      </c>
      <c r="B63" s="26" t="s">
        <v>153</v>
      </c>
      <c r="C63" s="26" t="s">
        <v>153</v>
      </c>
      <c r="D63" s="26" t="s">
        <v>2382</v>
      </c>
      <c r="E63" s="26"/>
      <c r="F63" s="26" t="str">
        <f>CONCATENATE(D63," ",E63," ",G63)</f>
        <v xml:space="preserve">Bivalirudin Accord 250mg por old inj 5x  </v>
      </c>
      <c r="G63" s="26"/>
      <c r="H63" s="26" t="s">
        <v>55</v>
      </c>
      <c r="I63" s="26">
        <v>5</v>
      </c>
      <c r="J63" s="26">
        <v>250</v>
      </c>
      <c r="K63" s="26"/>
      <c r="L63" s="26"/>
      <c r="M63" s="26"/>
      <c r="N63" s="26" t="s">
        <v>30</v>
      </c>
      <c r="O63" s="28">
        <v>46097</v>
      </c>
    </row>
    <row r="64" spans="1:15" ht="15" x14ac:dyDescent="0.2">
      <c r="A64" s="6" t="s">
        <v>157</v>
      </c>
      <c r="B64" s="6" t="s">
        <v>158</v>
      </c>
      <c r="C64" s="6" t="s">
        <v>159</v>
      </c>
      <c r="D64" s="6" t="s">
        <v>160</v>
      </c>
      <c r="E64" s="6" t="s">
        <v>161</v>
      </c>
      <c r="F64" s="6" t="str">
        <f>CONCATENATE(D64," ",E64," ",G64)</f>
        <v>Arixtra  2,5mg/0,5ml 10x Inj</v>
      </c>
      <c r="G64" s="6" t="s">
        <v>162</v>
      </c>
      <c r="H64" s="6" t="s">
        <v>55</v>
      </c>
      <c r="I64" s="6">
        <v>10</v>
      </c>
      <c r="J64" s="6">
        <v>2.5</v>
      </c>
      <c r="K64" s="6"/>
      <c r="L64" s="6" t="s">
        <v>87</v>
      </c>
      <c r="M64" s="6" t="s">
        <v>88</v>
      </c>
      <c r="N64" s="6" t="s">
        <v>45</v>
      </c>
      <c r="O64" s="28" t="s">
        <v>2871</v>
      </c>
    </row>
    <row r="65" spans="1:15" ht="15" x14ac:dyDescent="0.2">
      <c r="A65" s="26" t="s">
        <v>157</v>
      </c>
      <c r="B65" s="26" t="s">
        <v>158</v>
      </c>
      <c r="C65" s="26" t="s">
        <v>159</v>
      </c>
      <c r="D65" s="73" t="s">
        <v>163</v>
      </c>
      <c r="E65" s="26"/>
      <c r="F65" s="26" t="str">
        <f>CONCATENATE(D65," ",E65," ",G65)</f>
        <v xml:space="preserve">Arixtra 2,5mg/0,5ml old.inj. e.t.f 10x  </v>
      </c>
      <c r="G65" s="26"/>
      <c r="H65" s="26" t="s">
        <v>55</v>
      </c>
      <c r="I65" s="26">
        <v>10</v>
      </c>
      <c r="J65" s="26">
        <v>2.5</v>
      </c>
      <c r="K65" s="26"/>
      <c r="L65" s="26"/>
      <c r="M65" s="26"/>
      <c r="N65" s="26" t="s">
        <v>30</v>
      </c>
      <c r="O65" s="28" t="s">
        <v>2779</v>
      </c>
    </row>
    <row r="66" spans="1:15" ht="15" x14ac:dyDescent="0.2">
      <c r="A66" s="26" t="s">
        <v>1343</v>
      </c>
      <c r="B66" s="26" t="s">
        <v>1345</v>
      </c>
      <c r="C66" s="26" t="s">
        <v>1345</v>
      </c>
      <c r="D66" s="73" t="s">
        <v>2239</v>
      </c>
      <c r="E66" s="26"/>
      <c r="F66" s="26" t="str">
        <f>CONCATENATE(D66," ",E66," ",G66)</f>
        <v xml:space="preserve">Acido Tranexamico Bioin 500mg/5ml inj 5x  </v>
      </c>
      <c r="G66" s="26"/>
      <c r="H66" s="26" t="s">
        <v>55</v>
      </c>
      <c r="I66" s="26">
        <v>5</v>
      </c>
      <c r="J66" s="26">
        <v>500</v>
      </c>
      <c r="K66" s="26"/>
      <c r="L66" s="26" t="s">
        <v>20</v>
      </c>
      <c r="M66" s="26" t="s">
        <v>20</v>
      </c>
      <c r="N66" s="26" t="s">
        <v>30</v>
      </c>
      <c r="O66" s="28" t="s">
        <v>2779</v>
      </c>
    </row>
    <row r="67" spans="1:15" ht="15" x14ac:dyDescent="0.2">
      <c r="A67" s="4" t="s">
        <v>164</v>
      </c>
      <c r="B67" s="4" t="s">
        <v>165</v>
      </c>
      <c r="C67" s="4" t="s">
        <v>165</v>
      </c>
      <c r="D67" s="4" t="s">
        <v>166</v>
      </c>
      <c r="E67" s="4"/>
      <c r="F67" s="4" t="str">
        <f>CONCATENATE(D67," ",E67," ",G67)</f>
        <v xml:space="preserve">FIBROGAMMIN  250NE 1X  </v>
      </c>
      <c r="G67" s="4"/>
      <c r="H67" s="4" t="s">
        <v>55</v>
      </c>
      <c r="I67" s="4">
        <v>1</v>
      </c>
      <c r="J67" s="4">
        <v>250</v>
      </c>
      <c r="K67" s="4"/>
      <c r="L67" s="4"/>
      <c r="M67" s="4"/>
      <c r="N67" s="4" t="s">
        <v>167</v>
      </c>
      <c r="O67" s="28" t="s">
        <v>2779</v>
      </c>
    </row>
    <row r="68" spans="1:15" ht="15" x14ac:dyDescent="0.2">
      <c r="A68" s="26" t="s">
        <v>164</v>
      </c>
      <c r="B68" s="26" t="s">
        <v>2840</v>
      </c>
      <c r="C68" s="26" t="s">
        <v>2840</v>
      </c>
      <c r="D68" s="26" t="s">
        <v>2839</v>
      </c>
      <c r="E68" s="26"/>
      <c r="F68" s="26" t="str">
        <f>CONCATENATE(D68," ",E68," ",G68)</f>
        <v xml:space="preserve">Fibrogammin 1250 I.E. por old inj inf 1x  </v>
      </c>
      <c r="G68" s="26"/>
      <c r="H68" s="26" t="s">
        <v>55</v>
      </c>
      <c r="I68" s="26">
        <v>1</v>
      </c>
      <c r="J68" s="26">
        <v>1250</v>
      </c>
      <c r="K68" s="26"/>
      <c r="L68" s="26" t="s">
        <v>20</v>
      </c>
      <c r="M68" s="26" t="s">
        <v>20</v>
      </c>
      <c r="N68" s="26" t="s">
        <v>30</v>
      </c>
      <c r="O68" s="28" t="s">
        <v>2779</v>
      </c>
    </row>
    <row r="69" spans="1:15" ht="15" x14ac:dyDescent="0.2">
      <c r="A69" s="26" t="s">
        <v>168</v>
      </c>
      <c r="B69" s="26" t="s">
        <v>169</v>
      </c>
      <c r="C69" s="26" t="s">
        <v>169</v>
      </c>
      <c r="D69" s="26" t="s">
        <v>170</v>
      </c>
      <c r="E69" s="26"/>
      <c r="F69" s="26" t="str">
        <f>CONCATENATE(D69," ",E69," ",G69)</f>
        <v xml:space="preserve">Fermed 20mg/ml old inj inf 5ml 5x  </v>
      </c>
      <c r="G69" s="26"/>
      <c r="H69" s="26" t="s">
        <v>55</v>
      </c>
      <c r="I69" s="26">
        <v>5</v>
      </c>
      <c r="J69" s="26">
        <v>100</v>
      </c>
      <c r="K69" s="26"/>
      <c r="L69" s="26" t="s">
        <v>20</v>
      </c>
      <c r="M69" s="26" t="s">
        <v>20</v>
      </c>
      <c r="N69" s="26" t="s">
        <v>30</v>
      </c>
      <c r="O69" s="28" t="s">
        <v>2779</v>
      </c>
    </row>
    <row r="70" spans="1:15" ht="15" x14ac:dyDescent="0.2">
      <c r="A70" s="6" t="s">
        <v>171</v>
      </c>
      <c r="B70" s="6" t="s">
        <v>172</v>
      </c>
      <c r="C70" s="6" t="s">
        <v>172</v>
      </c>
      <c r="D70" s="6" t="s">
        <v>173</v>
      </c>
      <c r="E70" s="6" t="s">
        <v>69</v>
      </c>
      <c r="F70" s="6" t="str">
        <f>CONCATENATE(D70," ",E70," ",G70)</f>
        <v>FerMed 20mg/ml 5x inj.</v>
      </c>
      <c r="G70" s="6" t="s">
        <v>54</v>
      </c>
      <c r="H70" s="6" t="s">
        <v>55</v>
      </c>
      <c r="I70" s="6">
        <v>5</v>
      </c>
      <c r="J70" s="6">
        <f>100</f>
        <v>100</v>
      </c>
      <c r="K70" s="6"/>
      <c r="L70" s="6" t="s">
        <v>35</v>
      </c>
      <c r="M70" s="6" t="s">
        <v>36</v>
      </c>
      <c r="N70" s="6" t="s">
        <v>45</v>
      </c>
      <c r="O70" s="28" t="s">
        <v>2871</v>
      </c>
    </row>
    <row r="71" spans="1:15" ht="15" x14ac:dyDescent="0.2">
      <c r="A71" s="26" t="s">
        <v>2841</v>
      </c>
      <c r="B71" s="26" t="s">
        <v>2842</v>
      </c>
      <c r="C71" s="26" t="s">
        <v>1312</v>
      </c>
      <c r="D71" s="26" t="s">
        <v>1313</v>
      </c>
      <c r="E71" s="26"/>
      <c r="F71" s="26" t="str">
        <f>CONCATENATE(D71," ",E71," ",G71)</f>
        <v xml:space="preserve">Folsaure forte Hevert 2ml inj 100x  </v>
      </c>
      <c r="G71" s="26"/>
      <c r="H71" s="26" t="s">
        <v>55</v>
      </c>
      <c r="I71" s="26">
        <v>100</v>
      </c>
      <c r="J71" s="26">
        <v>20</v>
      </c>
      <c r="K71" s="26"/>
      <c r="L71" s="26" t="s">
        <v>20</v>
      </c>
      <c r="M71" s="26" t="s">
        <v>20</v>
      </c>
      <c r="N71" s="26" t="s">
        <v>30</v>
      </c>
      <c r="O71" s="28" t="s">
        <v>2779</v>
      </c>
    </row>
    <row r="72" spans="1:15" ht="15" x14ac:dyDescent="0.2">
      <c r="A72" s="26" t="s">
        <v>2493</v>
      </c>
      <c r="B72" s="26" t="s">
        <v>2494</v>
      </c>
      <c r="C72" s="26" t="s">
        <v>2494</v>
      </c>
      <c r="D72" s="26" t="s">
        <v>2492</v>
      </c>
      <c r="E72" s="26"/>
      <c r="F72" s="26" t="str">
        <f>CONCATENATE(D72," ",E72," ",G72)</f>
        <v xml:space="preserve">NeoRecormon 2000 NE oldatos injekció előretöltött fecskendőben 6x  </v>
      </c>
      <c r="G72" s="26"/>
      <c r="H72" s="26" t="s">
        <v>55</v>
      </c>
      <c r="I72" s="26">
        <v>6</v>
      </c>
      <c r="J72" s="26">
        <v>2000</v>
      </c>
      <c r="K72" s="26" t="s">
        <v>114</v>
      </c>
      <c r="L72" s="26" t="s">
        <v>1271</v>
      </c>
      <c r="M72" s="26" t="s">
        <v>36</v>
      </c>
      <c r="N72" s="26" t="s">
        <v>30</v>
      </c>
      <c r="O72" s="28">
        <v>45853</v>
      </c>
    </row>
    <row r="73" spans="1:15" ht="15" x14ac:dyDescent="0.25">
      <c r="A73" s="76" t="s">
        <v>2943</v>
      </c>
      <c r="B73" s="61" t="s">
        <v>2944</v>
      </c>
      <c r="C73" s="61" t="s">
        <v>2944</v>
      </c>
      <c r="D73" s="64" t="s">
        <v>2920</v>
      </c>
      <c r="E73" s="61"/>
      <c r="F73" s="61" t="str">
        <f>CONCATENATE(D73," ",E73," ",G73)</f>
        <v xml:space="preserve">Intralipid 20% inf.eml. 10 ml Biofine (10x)  </v>
      </c>
      <c r="G73" s="64"/>
      <c r="H73" s="61" t="s">
        <v>55</v>
      </c>
      <c r="I73" s="61">
        <v>10</v>
      </c>
      <c r="J73" s="61">
        <v>20</v>
      </c>
      <c r="K73" s="61" t="s">
        <v>2915</v>
      </c>
      <c r="L73" s="61" t="s">
        <v>20</v>
      </c>
      <c r="M73" s="61" t="s">
        <v>20</v>
      </c>
      <c r="N73" s="61" t="s">
        <v>2909</v>
      </c>
      <c r="O73" s="28">
        <v>46149</v>
      </c>
    </row>
    <row r="74" spans="1:15" ht="15" x14ac:dyDescent="0.2">
      <c r="A74" s="26" t="s">
        <v>1322</v>
      </c>
      <c r="B74" s="26" t="s">
        <v>2477</v>
      </c>
      <c r="C74" s="26" t="s">
        <v>2370</v>
      </c>
      <c r="D74" s="26" t="s">
        <v>2369</v>
      </c>
      <c r="E74" s="26"/>
      <c r="F74" s="26" t="str">
        <f>CONCATENATE(D74," ",E74," ",G74)</f>
        <v xml:space="preserve">Glucose-Lösung 40 % DELTAMEDICA Infusionslösung 500ml 10x  </v>
      </c>
      <c r="G74" s="26"/>
      <c r="H74" s="26" t="s">
        <v>55</v>
      </c>
      <c r="I74" s="26">
        <v>500</v>
      </c>
      <c r="J74" s="26">
        <v>40</v>
      </c>
      <c r="K74" s="26"/>
      <c r="L74" s="26" t="s">
        <v>35</v>
      </c>
      <c r="M74" s="26" t="s">
        <v>36</v>
      </c>
      <c r="N74" s="26" t="s">
        <v>30</v>
      </c>
      <c r="O74" s="28">
        <v>45707</v>
      </c>
    </row>
    <row r="75" spans="1:15" ht="15" x14ac:dyDescent="0.2">
      <c r="A75" s="26" t="s">
        <v>1322</v>
      </c>
      <c r="B75" s="26" t="s">
        <v>2477</v>
      </c>
      <c r="C75" s="26" t="s">
        <v>2477</v>
      </c>
      <c r="D75" s="26" t="s">
        <v>2843</v>
      </c>
      <c r="E75" s="26"/>
      <c r="F75" s="26" t="str">
        <f>CONCATENATE(D75," ",E75," ",G75)</f>
        <v xml:space="preserve">Glucose Deltamed 10% inf 500ml 10x  </v>
      </c>
      <c r="G75" s="26"/>
      <c r="H75" s="26"/>
      <c r="I75" s="26">
        <v>10</v>
      </c>
      <c r="J75" s="26">
        <v>10</v>
      </c>
      <c r="K75" s="26"/>
      <c r="L75" s="26"/>
      <c r="M75" s="26"/>
      <c r="N75" s="26" t="s">
        <v>30</v>
      </c>
      <c r="O75" s="28" t="s">
        <v>2779</v>
      </c>
    </row>
    <row r="76" spans="1:15" ht="15" x14ac:dyDescent="0.2">
      <c r="A76" s="26" t="s">
        <v>1322</v>
      </c>
      <c r="B76" s="26" t="s">
        <v>2477</v>
      </c>
      <c r="C76" s="26" t="s">
        <v>2477</v>
      </c>
      <c r="D76" s="26" t="s">
        <v>2844</v>
      </c>
      <c r="E76" s="26"/>
      <c r="F76" s="26" t="str">
        <f>CONCATENATE(D76," ",E76," ",G76)</f>
        <v xml:space="preserve">Glucose B Braun 20% inf 500ml 10x  </v>
      </c>
      <c r="G76" s="26"/>
      <c r="H76" s="26"/>
      <c r="I76" s="26">
        <v>10</v>
      </c>
      <c r="J76" s="26">
        <v>20</v>
      </c>
      <c r="K76" s="26"/>
      <c r="L76" s="26"/>
      <c r="M76" s="26"/>
      <c r="N76" s="26" t="s">
        <v>30</v>
      </c>
      <c r="O76" s="28" t="s">
        <v>2779</v>
      </c>
    </row>
    <row r="77" spans="1:15" ht="15" x14ac:dyDescent="0.2">
      <c r="A77" s="26" t="s">
        <v>1322</v>
      </c>
      <c r="B77" s="26" t="s">
        <v>2477</v>
      </c>
      <c r="C77" s="26" t="s">
        <v>2477</v>
      </c>
      <c r="D77" s="26" t="s">
        <v>2476</v>
      </c>
      <c r="E77" s="26"/>
      <c r="F77" s="26" t="str">
        <f>CONCATENATE(D77," ",E77," ",G77)</f>
        <v xml:space="preserve">Glucose Deltamed 40% inf 500ml 10x  </v>
      </c>
      <c r="G77" s="26"/>
      <c r="H77" s="26"/>
      <c r="I77" s="26">
        <v>10</v>
      </c>
      <c r="J77" s="26">
        <v>40</v>
      </c>
      <c r="K77" s="26"/>
      <c r="L77" s="26"/>
      <c r="M77" s="26"/>
      <c r="N77" s="26" t="s">
        <v>30</v>
      </c>
      <c r="O77" s="28" t="s">
        <v>2779</v>
      </c>
    </row>
    <row r="78" spans="1:15" ht="15" x14ac:dyDescent="0.2">
      <c r="A78" s="6" t="s">
        <v>177</v>
      </c>
      <c r="B78" s="6" t="s">
        <v>178</v>
      </c>
      <c r="C78" s="6" t="s">
        <v>179</v>
      </c>
      <c r="D78" s="6" t="s">
        <v>180</v>
      </c>
      <c r="E78" s="6" t="s">
        <v>181</v>
      </c>
      <c r="F78" s="6" t="str">
        <f>CONCATENATE(D78," ",E78," ",G78)</f>
        <v>Calciumgluconat B. Braun 10%  20x10ml inj.</v>
      </c>
      <c r="G78" s="6" t="s">
        <v>54</v>
      </c>
      <c r="H78" s="6" t="s">
        <v>55</v>
      </c>
      <c r="I78" s="6">
        <v>20</v>
      </c>
      <c r="J78" s="6">
        <f>10*0.1</f>
        <v>1</v>
      </c>
      <c r="K78" s="6"/>
      <c r="L78" s="6" t="s">
        <v>35</v>
      </c>
      <c r="M78" s="6" t="s">
        <v>36</v>
      </c>
      <c r="N78" s="6" t="s">
        <v>45</v>
      </c>
      <c r="O78" s="28" t="s">
        <v>2871</v>
      </c>
    </row>
    <row r="79" spans="1:15" ht="15" x14ac:dyDescent="0.2">
      <c r="A79" s="26" t="s">
        <v>177</v>
      </c>
      <c r="B79" s="26" t="s">
        <v>2249</v>
      </c>
      <c r="C79" s="26" t="s">
        <v>2249</v>
      </c>
      <c r="D79" s="26" t="s">
        <v>2396</v>
      </c>
      <c r="E79" s="26"/>
      <c r="F79" s="26" t="str">
        <f>CONCATENATE(D79," ",E79," ",G79)</f>
        <v xml:space="preserve">Plasmalyte A Viaflo inf oldat 500ml 20x  </v>
      </c>
      <c r="G79" s="26"/>
      <c r="H79" s="26" t="s">
        <v>55</v>
      </c>
      <c r="I79" s="26">
        <v>20</v>
      </c>
      <c r="J79" s="26">
        <v>500</v>
      </c>
      <c r="K79" s="26"/>
      <c r="L79" s="26"/>
      <c r="M79" s="26"/>
      <c r="N79" s="26" t="s">
        <v>30</v>
      </c>
      <c r="O79" s="28" t="s">
        <v>2779</v>
      </c>
    </row>
    <row r="80" spans="1:15" ht="15" x14ac:dyDescent="0.2">
      <c r="A80" s="6" t="s">
        <v>177</v>
      </c>
      <c r="B80" s="6" t="s">
        <v>182</v>
      </c>
      <c r="C80" s="6" t="s">
        <v>183</v>
      </c>
      <c r="D80" s="6" t="s">
        <v>184</v>
      </c>
      <c r="E80" s="6" t="s">
        <v>185</v>
      </c>
      <c r="F80" s="6" t="str">
        <f>CONCATENATE(D80," ",E80," ",G80)</f>
        <v>Natriumhydrogencarbonat 4,2% B.Braun 250ml 0,042 10x inf.</v>
      </c>
      <c r="G80" s="6" t="s">
        <v>186</v>
      </c>
      <c r="H80" s="6" t="s">
        <v>55</v>
      </c>
      <c r="I80" s="6">
        <v>10</v>
      </c>
      <c r="J80" s="6">
        <f>250*0.042</f>
        <v>10.5</v>
      </c>
      <c r="K80" s="6"/>
      <c r="L80" s="6" t="s">
        <v>35</v>
      </c>
      <c r="M80" s="6" t="s">
        <v>36</v>
      </c>
      <c r="N80" s="6" t="s">
        <v>45</v>
      </c>
      <c r="O80" s="28" t="s">
        <v>2871</v>
      </c>
    </row>
    <row r="81" spans="1:15" ht="15" x14ac:dyDescent="0.2">
      <c r="A81" s="4" t="s">
        <v>177</v>
      </c>
      <c r="B81" s="4" t="s">
        <v>182</v>
      </c>
      <c r="C81" s="4" t="s">
        <v>182</v>
      </c>
      <c r="D81" s="4" t="s">
        <v>2531</v>
      </c>
      <c r="E81" s="4"/>
      <c r="F81" s="4" t="str">
        <f>CONCATENATE(D81," ",E81," ",G81)</f>
        <v xml:space="preserve">Natriumhydrogencarbonat 4,2 % B. Braun Infusionslösung 10x250 ml  </v>
      </c>
      <c r="G81" s="4"/>
      <c r="H81" s="4" t="s">
        <v>55</v>
      </c>
      <c r="I81" s="4">
        <v>10</v>
      </c>
      <c r="J81" s="4">
        <f>250*0.042</f>
        <v>10.5</v>
      </c>
      <c r="K81" s="4" t="s">
        <v>221</v>
      </c>
      <c r="L81" s="4" t="s">
        <v>35</v>
      </c>
      <c r="M81" s="4" t="s">
        <v>36</v>
      </c>
      <c r="N81" s="4" t="s">
        <v>27</v>
      </c>
      <c r="O81" s="28" t="s">
        <v>2532</v>
      </c>
    </row>
    <row r="82" spans="1:15" ht="15" x14ac:dyDescent="0.2">
      <c r="A82" s="26" t="s">
        <v>187</v>
      </c>
      <c r="B82" s="26" t="s">
        <v>188</v>
      </c>
      <c r="C82" s="26" t="s">
        <v>189</v>
      </c>
      <c r="D82" s="26" t="s">
        <v>190</v>
      </c>
      <c r="E82" s="26"/>
      <c r="F82" s="26" t="str">
        <f>CONCATENATE(D82," ",E82," ",G82)</f>
        <v xml:space="preserve">Calciumchlorid 1N Bernburg old 100ml 20x  </v>
      </c>
      <c r="G82" s="26"/>
      <c r="H82" s="26" t="s">
        <v>55</v>
      </c>
      <c r="I82" s="26">
        <v>20</v>
      </c>
      <c r="J82" s="26">
        <v>100</v>
      </c>
      <c r="K82" s="26"/>
      <c r="L82" s="26" t="s">
        <v>35</v>
      </c>
      <c r="M82" s="26" t="s">
        <v>36</v>
      </c>
      <c r="N82" s="26" t="s">
        <v>30</v>
      </c>
      <c r="O82" s="28" t="s">
        <v>2779</v>
      </c>
    </row>
    <row r="83" spans="1:15" ht="15" x14ac:dyDescent="0.2">
      <c r="A83" s="6" t="s">
        <v>191</v>
      </c>
      <c r="B83" s="6" t="s">
        <v>2895</v>
      </c>
      <c r="C83" s="6"/>
      <c r="D83" s="6" t="s">
        <v>2894</v>
      </c>
      <c r="E83" s="6"/>
      <c r="F83" s="6" t="str">
        <f>CONCATENATE(D83," ",E83," ",G83)</f>
        <v xml:space="preserve">Glycophos 20ml 20x  </v>
      </c>
      <c r="G83" s="6"/>
      <c r="H83" s="6" t="s">
        <v>55</v>
      </c>
      <c r="I83" s="6">
        <v>20</v>
      </c>
      <c r="J83" s="6">
        <v>20</v>
      </c>
      <c r="K83" s="6"/>
      <c r="L83" s="6" t="s">
        <v>20</v>
      </c>
      <c r="M83" s="6" t="s">
        <v>20</v>
      </c>
      <c r="N83" s="6" t="s">
        <v>45</v>
      </c>
      <c r="O83" s="28" t="s">
        <v>2871</v>
      </c>
    </row>
    <row r="84" spans="1:15" ht="15" x14ac:dyDescent="0.2">
      <c r="A84" s="26" t="s">
        <v>192</v>
      </c>
      <c r="B84" s="26" t="s">
        <v>193</v>
      </c>
      <c r="C84" s="26" t="s">
        <v>193</v>
      </c>
      <c r="D84" s="26" t="s">
        <v>2601</v>
      </c>
      <c r="E84" s="26"/>
      <c r="F84" s="26" t="str">
        <f>CONCATENATE(D84," ",E84," ",G84)</f>
        <v xml:space="preserve">Custodiol oldat műanyag zsákban 500ml 12x  </v>
      </c>
      <c r="G84" s="26"/>
      <c r="H84" s="26" t="s">
        <v>194</v>
      </c>
      <c r="I84" s="26">
        <v>12</v>
      </c>
      <c r="J84" s="26">
        <v>500</v>
      </c>
      <c r="K84" s="26"/>
      <c r="L84" s="26" t="s">
        <v>35</v>
      </c>
      <c r="M84" s="26" t="s">
        <v>36</v>
      </c>
      <c r="N84" s="26" t="s">
        <v>30</v>
      </c>
      <c r="O84" s="28">
        <v>46097</v>
      </c>
    </row>
    <row r="85" spans="1:15" ht="15" x14ac:dyDescent="0.2">
      <c r="A85" s="26" t="s">
        <v>192</v>
      </c>
      <c r="B85" s="26" t="s">
        <v>193</v>
      </c>
      <c r="C85" s="26" t="s">
        <v>193</v>
      </c>
      <c r="D85" s="26" t="s">
        <v>196</v>
      </c>
      <c r="E85" s="26"/>
      <c r="F85" s="26" t="str">
        <f>CONCATENATE(D85," ",E85," ",G85)</f>
        <v xml:space="preserve">Custodiol oldat műa zsákban 1000ml 6x  </v>
      </c>
      <c r="G85" s="26"/>
      <c r="H85" s="26" t="s">
        <v>194</v>
      </c>
      <c r="I85" s="26">
        <v>6</v>
      </c>
      <c r="J85" s="26">
        <v>1000</v>
      </c>
      <c r="K85" s="26"/>
      <c r="L85" s="26" t="s">
        <v>35</v>
      </c>
      <c r="M85" s="26" t="s">
        <v>36</v>
      </c>
      <c r="N85" s="26" t="s">
        <v>30</v>
      </c>
      <c r="O85" s="28" t="s">
        <v>2779</v>
      </c>
    </row>
    <row r="86" spans="1:15" ht="15" x14ac:dyDescent="0.2">
      <c r="A86" s="26" t="s">
        <v>192</v>
      </c>
      <c r="B86" s="26" t="s">
        <v>193</v>
      </c>
      <c r="C86" s="26" t="s">
        <v>193</v>
      </c>
      <c r="D86" s="26" t="s">
        <v>197</v>
      </c>
      <c r="E86" s="26"/>
      <c r="F86" s="26" t="str">
        <f>CONCATENATE(D86," ",E86," ",G86)</f>
        <v xml:space="preserve">Custodiol oldat műa zsákban 5000ml 2x  </v>
      </c>
      <c r="G86" s="26"/>
      <c r="H86" s="26" t="s">
        <v>194</v>
      </c>
      <c r="I86" s="26">
        <v>2</v>
      </c>
      <c r="J86" s="26">
        <v>5000</v>
      </c>
      <c r="K86" s="26"/>
      <c r="L86" s="26" t="s">
        <v>35</v>
      </c>
      <c r="M86" s="26" t="s">
        <v>36</v>
      </c>
      <c r="N86" s="26" t="s">
        <v>30</v>
      </c>
      <c r="O86" s="28" t="s">
        <v>2779</v>
      </c>
    </row>
    <row r="87" spans="1:15" ht="15" x14ac:dyDescent="0.2">
      <c r="A87" s="4" t="s">
        <v>1787</v>
      </c>
      <c r="B87" s="4" t="s">
        <v>2579</v>
      </c>
      <c r="C87" s="4" t="s">
        <v>2579</v>
      </c>
      <c r="D87" s="4" t="s">
        <v>2578</v>
      </c>
      <c r="E87" s="4"/>
      <c r="F87" s="4" t="str">
        <f>CONCATENATE(D87," ",E87," ",G87)</f>
        <v xml:space="preserve">Glucose-1-foszfát "Fresenius" 1 mólos koncentrátum oldatos infúzióhoz 5x10ml  </v>
      </c>
      <c r="G87" s="4"/>
      <c r="H87" s="4" t="s">
        <v>55</v>
      </c>
      <c r="I87" s="4">
        <v>5</v>
      </c>
      <c r="J87" s="4">
        <v>10</v>
      </c>
      <c r="K87" s="4" t="s">
        <v>103</v>
      </c>
      <c r="L87" s="4" t="s">
        <v>87</v>
      </c>
      <c r="M87" s="4" t="s">
        <v>88</v>
      </c>
      <c r="N87" s="4" t="s">
        <v>27</v>
      </c>
      <c r="O87" s="28" t="s">
        <v>2761</v>
      </c>
    </row>
    <row r="88" spans="1:15" ht="15" x14ac:dyDescent="0.2">
      <c r="A88" s="6" t="s">
        <v>198</v>
      </c>
      <c r="B88" s="6" t="s">
        <v>199</v>
      </c>
      <c r="C88" s="6" t="s">
        <v>199</v>
      </c>
      <c r="D88" s="6" t="s">
        <v>200</v>
      </c>
      <c r="E88" s="6" t="s">
        <v>201</v>
      </c>
      <c r="F88" s="6" t="str">
        <f>CONCATENATE(D88," ",E88," ",G88)</f>
        <v>L-Arginin-hydochlorid 0,21 5x inf.</v>
      </c>
      <c r="G88" s="6" t="s">
        <v>186</v>
      </c>
      <c r="H88" s="6" t="s">
        <v>55</v>
      </c>
      <c r="I88" s="6">
        <v>5</v>
      </c>
      <c r="J88" s="6"/>
      <c r="K88" s="6"/>
      <c r="L88" s="6" t="s">
        <v>35</v>
      </c>
      <c r="M88" s="6" t="s">
        <v>36</v>
      </c>
      <c r="N88" s="6" t="s">
        <v>45</v>
      </c>
      <c r="O88" s="28" t="s">
        <v>2871</v>
      </c>
    </row>
    <row r="89" spans="1:15" ht="15" x14ac:dyDescent="0.2">
      <c r="A89" s="6" t="s">
        <v>202</v>
      </c>
      <c r="B89" s="6" t="s">
        <v>203</v>
      </c>
      <c r="C89" s="6" t="s">
        <v>203</v>
      </c>
      <c r="D89" s="6" t="s">
        <v>205</v>
      </c>
      <c r="E89" s="6" t="s">
        <v>206</v>
      </c>
      <c r="F89" s="6" t="str">
        <f>CONCATENATE(D89," ",E89," ",G89)</f>
        <v>THAM-Köhler 20ml 3M 5x inf.</v>
      </c>
      <c r="G89" s="6" t="s">
        <v>186</v>
      </c>
      <c r="H89" s="6" t="s">
        <v>55</v>
      </c>
      <c r="I89" s="6">
        <v>5</v>
      </c>
      <c r="J89" s="6">
        <v>3</v>
      </c>
      <c r="K89" s="6"/>
      <c r="L89" s="6" t="s">
        <v>35</v>
      </c>
      <c r="M89" s="6" t="s">
        <v>36</v>
      </c>
      <c r="N89" s="6" t="s">
        <v>45</v>
      </c>
      <c r="O89" s="28" t="s">
        <v>2871</v>
      </c>
    </row>
    <row r="90" spans="1:15" ht="15" x14ac:dyDescent="0.2">
      <c r="A90" s="26" t="s">
        <v>202</v>
      </c>
      <c r="B90" s="26" t="s">
        <v>203</v>
      </c>
      <c r="C90" s="26" t="s">
        <v>203</v>
      </c>
      <c r="D90" s="26" t="s">
        <v>207</v>
      </c>
      <c r="E90" s="26"/>
      <c r="F90" s="26" t="str">
        <f>CONCATENATE(D90," ",E90," ",G90)</f>
        <v xml:space="preserve">Tham-Köhler 3M konc old inf-hoz 20ml 5x  </v>
      </c>
      <c r="G90" s="26"/>
      <c r="H90" s="26" t="s">
        <v>55</v>
      </c>
      <c r="I90" s="26">
        <v>5</v>
      </c>
      <c r="J90" s="26">
        <v>3</v>
      </c>
      <c r="K90" s="26"/>
      <c r="L90" s="26" t="s">
        <v>35</v>
      </c>
      <c r="M90" s="26" t="s">
        <v>36</v>
      </c>
      <c r="N90" s="26" t="s">
        <v>30</v>
      </c>
      <c r="O90" s="28" t="s">
        <v>2779</v>
      </c>
    </row>
    <row r="91" spans="1:15" ht="15" x14ac:dyDescent="0.2">
      <c r="A91" s="4" t="s">
        <v>202</v>
      </c>
      <c r="B91" s="4" t="s">
        <v>203</v>
      </c>
      <c r="C91" s="4" t="s">
        <v>203</v>
      </c>
      <c r="D91" s="4" t="s">
        <v>2787</v>
      </c>
      <c r="E91" s="4"/>
      <c r="F91" s="4" t="str">
        <f>CONCATENATE(D91," ",E91," ",G91)</f>
        <v xml:space="preserve">THAM KÖHLER 3M INFUSIONLÖSUNGSKONZENTRAT 5X20ML                                                                           </v>
      </c>
      <c r="G91" s="4"/>
      <c r="H91" s="4" t="s">
        <v>55</v>
      </c>
      <c r="I91" s="4">
        <v>5</v>
      </c>
      <c r="J91" s="4">
        <v>3</v>
      </c>
      <c r="K91" s="4"/>
      <c r="L91" s="4" t="s">
        <v>35</v>
      </c>
      <c r="M91" s="4" t="s">
        <v>204</v>
      </c>
      <c r="N91" s="4" t="s">
        <v>27</v>
      </c>
      <c r="O91" s="28" t="s">
        <v>2779</v>
      </c>
    </row>
    <row r="92" spans="1:15" ht="15" x14ac:dyDescent="0.2">
      <c r="A92" s="6" t="s">
        <v>208</v>
      </c>
      <c r="B92" s="6" t="s">
        <v>209</v>
      </c>
      <c r="C92" s="6" t="s">
        <v>209</v>
      </c>
      <c r="D92" s="6" t="s">
        <v>210</v>
      </c>
      <c r="E92" s="6" t="s">
        <v>211</v>
      </c>
      <c r="F92" s="6" t="str">
        <f>CONCATENATE(D92," ",E92," ",G92)</f>
        <v xml:space="preserve">Alkohol konzentrat 95% Braun 20ml 0,95 10x inj. </v>
      </c>
      <c r="G92" s="6" t="s">
        <v>212</v>
      </c>
      <c r="H92" s="6" t="s">
        <v>55</v>
      </c>
      <c r="I92" s="6">
        <v>10</v>
      </c>
      <c r="J92" s="6">
        <f>20*0.95</f>
        <v>19</v>
      </c>
      <c r="K92" s="6"/>
      <c r="L92" s="6" t="s">
        <v>35</v>
      </c>
      <c r="M92" s="6" t="s">
        <v>36</v>
      </c>
      <c r="N92" s="6" t="s">
        <v>45</v>
      </c>
      <c r="O92" s="28" t="s">
        <v>2871</v>
      </c>
    </row>
    <row r="93" spans="1:15" ht="15" x14ac:dyDescent="0.2">
      <c r="A93" s="6" t="s">
        <v>213</v>
      </c>
      <c r="B93" s="6" t="s">
        <v>214</v>
      </c>
      <c r="C93" s="6" t="s">
        <v>214</v>
      </c>
      <c r="D93" s="6" t="s">
        <v>215</v>
      </c>
      <c r="E93" s="6" t="s">
        <v>216</v>
      </c>
      <c r="F93" s="6" t="str">
        <f>CONCATENATE(D93," ",E93," ",G93)</f>
        <v>Hylase „ DESSAU” 150I.E 150I.E 10x inj.</v>
      </c>
      <c r="G93" s="6" t="s">
        <v>54</v>
      </c>
      <c r="H93" s="6" t="s">
        <v>55</v>
      </c>
      <c r="I93" s="6">
        <v>10</v>
      </c>
      <c r="J93" s="6">
        <v>150</v>
      </c>
      <c r="K93" s="6"/>
      <c r="L93" s="6" t="s">
        <v>35</v>
      </c>
      <c r="M93" s="6" t="s">
        <v>36</v>
      </c>
      <c r="N93" s="6" t="s">
        <v>45</v>
      </c>
      <c r="O93" s="28" t="s">
        <v>2871</v>
      </c>
    </row>
    <row r="94" spans="1:15" ht="15" x14ac:dyDescent="0.2">
      <c r="A94" s="26" t="s">
        <v>213</v>
      </c>
      <c r="B94" s="26" t="s">
        <v>214</v>
      </c>
      <c r="C94" s="26" t="s">
        <v>214</v>
      </c>
      <c r="D94" s="26" t="s">
        <v>217</v>
      </c>
      <c r="E94" s="26"/>
      <c r="F94" s="26" t="str">
        <f>CONCATENATE(D94," ",E94," ",G94)</f>
        <v xml:space="preserve">Hyaluronidase 1500 I.U. por old inj 10x  </v>
      </c>
      <c r="G94" s="26"/>
      <c r="H94" s="26" t="s">
        <v>55</v>
      </c>
      <c r="I94" s="26">
        <v>10</v>
      </c>
      <c r="J94" s="26">
        <v>1500</v>
      </c>
      <c r="K94" s="26"/>
      <c r="L94" s="26" t="s">
        <v>20</v>
      </c>
      <c r="M94" s="26" t="s">
        <v>20</v>
      </c>
      <c r="N94" s="26" t="s">
        <v>30</v>
      </c>
      <c r="O94" s="28" t="s">
        <v>2779</v>
      </c>
    </row>
    <row r="95" spans="1:15" ht="15" x14ac:dyDescent="0.2">
      <c r="A95" s="4" t="s">
        <v>218</v>
      </c>
      <c r="B95" s="4" t="s">
        <v>219</v>
      </c>
      <c r="C95" s="4" t="s">
        <v>219</v>
      </c>
      <c r="D95" s="4" t="s">
        <v>220</v>
      </c>
      <c r="E95" s="4"/>
      <c r="F95" s="4" t="str">
        <f>CONCATENATE(D95," ",E95," ",G95)</f>
        <v xml:space="preserve">Digitoxin AWD 0,07mg tabletta 100x  </v>
      </c>
      <c r="G95" s="4"/>
      <c r="H95" s="4" t="s">
        <v>40</v>
      </c>
      <c r="I95" s="4">
        <v>100</v>
      </c>
      <c r="J95" s="4">
        <v>7.0000000000000007E-2</v>
      </c>
      <c r="K95" s="4" t="s">
        <v>221</v>
      </c>
      <c r="L95" s="4" t="s">
        <v>35</v>
      </c>
      <c r="M95" s="4" t="s">
        <v>36</v>
      </c>
      <c r="N95" s="4" t="s">
        <v>27</v>
      </c>
      <c r="O95" s="28" t="s">
        <v>2714</v>
      </c>
    </row>
    <row r="96" spans="1:15" ht="15" x14ac:dyDescent="0.2">
      <c r="A96" s="6" t="s">
        <v>218</v>
      </c>
      <c r="B96" s="6" t="s">
        <v>219</v>
      </c>
      <c r="C96" s="6" t="s">
        <v>222</v>
      </c>
      <c r="D96" s="6" t="s">
        <v>223</v>
      </c>
      <c r="E96" s="6" t="s">
        <v>224</v>
      </c>
      <c r="F96" s="6" t="str">
        <f>CONCATENATE(D96," ",E96," ",G96)</f>
        <v>Digitoxin -PHILO 0,25mg/ml   0,25 mg/ml 5x Inj</v>
      </c>
      <c r="G96" s="6" t="s">
        <v>162</v>
      </c>
      <c r="H96" s="6" t="s">
        <v>55</v>
      </c>
      <c r="I96" s="6">
        <v>5</v>
      </c>
      <c r="J96" s="6">
        <v>0.25</v>
      </c>
      <c r="K96" s="6"/>
      <c r="L96" s="6" t="s">
        <v>35</v>
      </c>
      <c r="M96" s="6" t="s">
        <v>36</v>
      </c>
      <c r="N96" s="6" t="s">
        <v>45</v>
      </c>
      <c r="O96" s="28">
        <v>45357</v>
      </c>
    </row>
    <row r="97" spans="1:15" ht="15" x14ac:dyDescent="0.2">
      <c r="A97" s="6" t="s">
        <v>225</v>
      </c>
      <c r="B97" s="6" t="s">
        <v>226</v>
      </c>
      <c r="C97" s="6" t="s">
        <v>227</v>
      </c>
      <c r="D97" s="6" t="s">
        <v>228</v>
      </c>
      <c r="E97" s="6" t="s">
        <v>229</v>
      </c>
      <c r="F97" s="6" t="str">
        <f>CONCATENATE(D97," ",E97," ",G97)</f>
        <v>Digoxina Kern Pharma  0,25mg/2ml 0,25 mg/ml – 2ml Inj.</v>
      </c>
      <c r="G97" s="6" t="s">
        <v>230</v>
      </c>
      <c r="H97" s="6" t="s">
        <v>55</v>
      </c>
      <c r="I97" s="6">
        <v>5</v>
      </c>
      <c r="J97" s="6">
        <v>0.25</v>
      </c>
      <c r="K97" s="6"/>
      <c r="L97" s="6"/>
      <c r="M97" s="6"/>
      <c r="N97" s="6" t="s">
        <v>45</v>
      </c>
      <c r="O97" s="28" t="s">
        <v>2871</v>
      </c>
    </row>
    <row r="98" spans="1:15" ht="15" x14ac:dyDescent="0.2">
      <c r="A98" s="4" t="s">
        <v>225</v>
      </c>
      <c r="B98" s="4" t="s">
        <v>226</v>
      </c>
      <c r="C98" s="4" t="s">
        <v>226</v>
      </c>
      <c r="D98" s="4" t="s">
        <v>231</v>
      </c>
      <c r="E98" s="4"/>
      <c r="F98" s="4" t="str">
        <f>CONCATENATE(D98," ",E98," ",G98)</f>
        <v xml:space="preserve">Lanicor 0,25mg/ml  oldatos injekció 5x1ml  </v>
      </c>
      <c r="G98" s="4"/>
      <c r="H98" s="4" t="s">
        <v>55</v>
      </c>
      <c r="I98" s="4">
        <v>5</v>
      </c>
      <c r="J98" s="4">
        <v>0.25</v>
      </c>
      <c r="K98" s="4"/>
      <c r="L98" s="4" t="s">
        <v>35</v>
      </c>
      <c r="M98" s="4" t="s">
        <v>36</v>
      </c>
      <c r="N98" s="4" t="s">
        <v>27</v>
      </c>
      <c r="O98" s="28" t="s">
        <v>2461</v>
      </c>
    </row>
    <row r="99" spans="1:15" ht="15" x14ac:dyDescent="0.2">
      <c r="A99" s="6" t="s">
        <v>225</v>
      </c>
      <c r="B99" s="6" t="s">
        <v>226</v>
      </c>
      <c r="C99" s="6" t="s">
        <v>227</v>
      </c>
      <c r="D99" s="6" t="s">
        <v>232</v>
      </c>
      <c r="E99" s="6" t="s">
        <v>2896</v>
      </c>
      <c r="F99" s="6" t="str">
        <f>CONCATENATE(D99," ",E99," ",G99)</f>
        <v>Lanicor  0,25 mg/ml – 1ml 5x Inj</v>
      </c>
      <c r="G99" s="6" t="s">
        <v>162</v>
      </c>
      <c r="H99" s="6" t="s">
        <v>55</v>
      </c>
      <c r="I99" s="6">
        <v>5</v>
      </c>
      <c r="J99" s="6">
        <v>0.25</v>
      </c>
      <c r="K99" s="6"/>
      <c r="L99" s="6"/>
      <c r="M99" s="6"/>
      <c r="N99" s="6" t="s">
        <v>45</v>
      </c>
      <c r="O99" s="28" t="s">
        <v>2871</v>
      </c>
    </row>
    <row r="100" spans="1:15" ht="15" x14ac:dyDescent="0.2">
      <c r="A100" s="26" t="s">
        <v>225</v>
      </c>
      <c r="B100" s="26" t="s">
        <v>226</v>
      </c>
      <c r="C100" s="26" t="s">
        <v>226</v>
      </c>
      <c r="D100" s="26" t="s">
        <v>233</v>
      </c>
      <c r="E100" s="26"/>
      <c r="F100" s="26" t="str">
        <f>CONCATENATE(D100," ",E100," ",G100)</f>
        <v xml:space="preserve">Lanicor 0,25mg/ml oldatos inj 1ml 5x  </v>
      </c>
      <c r="G100" s="26"/>
      <c r="H100" s="26" t="s">
        <v>55</v>
      </c>
      <c r="I100" s="26">
        <v>5</v>
      </c>
      <c r="J100" s="26">
        <v>0.25</v>
      </c>
      <c r="K100" s="26"/>
      <c r="L100" s="26" t="s">
        <v>20</v>
      </c>
      <c r="M100" s="26" t="s">
        <v>20</v>
      </c>
      <c r="N100" s="26" t="s">
        <v>30</v>
      </c>
      <c r="O100" s="28" t="s">
        <v>2779</v>
      </c>
    </row>
    <row r="101" spans="1:15" ht="15" x14ac:dyDescent="0.2">
      <c r="A101" s="4" t="s">
        <v>225</v>
      </c>
      <c r="B101" s="4" t="s">
        <v>226</v>
      </c>
      <c r="C101" s="4" t="s">
        <v>226</v>
      </c>
      <c r="D101" s="4" t="s">
        <v>235</v>
      </c>
      <c r="E101" s="4"/>
      <c r="F101" s="4" t="str">
        <f>CONCATENATE(D101," ",E101," ",G101)</f>
        <v xml:space="preserve">Digoxina Kern Ph. 0.25mg/ml sol. for inj. 5*2ml   </v>
      </c>
      <c r="G101" s="4"/>
      <c r="H101" s="4" t="s">
        <v>55</v>
      </c>
      <c r="I101" s="4">
        <v>5</v>
      </c>
      <c r="J101" s="4">
        <v>0.5</v>
      </c>
      <c r="K101" s="4"/>
      <c r="L101" s="4" t="s">
        <v>145</v>
      </c>
      <c r="M101" s="4" t="s">
        <v>146</v>
      </c>
      <c r="N101" s="4" t="s">
        <v>27</v>
      </c>
      <c r="O101" s="28" t="s">
        <v>2714</v>
      </c>
    </row>
    <row r="102" spans="1:15" ht="15" x14ac:dyDescent="0.2">
      <c r="A102" s="26" t="s">
        <v>225</v>
      </c>
      <c r="B102" s="26" t="s">
        <v>226</v>
      </c>
      <c r="C102" s="26" t="s">
        <v>237</v>
      </c>
      <c r="D102" s="26" t="s">
        <v>238</v>
      </c>
      <c r="E102" s="26"/>
      <c r="F102" s="26" t="str">
        <f>CONCATENATE(D102," ",E102," ",G102)</f>
        <v xml:space="preserve">Digifab 40mg por old inf Digoxin Imm 1x  </v>
      </c>
      <c r="G102" s="26"/>
      <c r="H102" s="26" t="s">
        <v>55</v>
      </c>
      <c r="I102" s="26">
        <v>1</v>
      </c>
      <c r="J102" s="26">
        <v>40</v>
      </c>
      <c r="K102" s="26"/>
      <c r="L102" s="26" t="s">
        <v>20</v>
      </c>
      <c r="M102" s="26" t="s">
        <v>20</v>
      </c>
      <c r="N102" s="26" t="s">
        <v>30</v>
      </c>
      <c r="O102" s="28" t="s">
        <v>2779</v>
      </c>
    </row>
    <row r="103" spans="1:15" ht="15" x14ac:dyDescent="0.2">
      <c r="A103" s="6" t="s">
        <v>239</v>
      </c>
      <c r="B103" s="6" t="s">
        <v>240</v>
      </c>
      <c r="C103" s="6" t="s">
        <v>241</v>
      </c>
      <c r="D103" s="6" t="s">
        <v>242</v>
      </c>
      <c r="E103" s="6" t="s">
        <v>243</v>
      </c>
      <c r="F103" s="6" t="str">
        <f>CONCATENATE(D103," ",E103," ",G103)</f>
        <v>Gilurytmal  50mg/10ml 5x Inj.</v>
      </c>
      <c r="G103" s="6" t="s">
        <v>230</v>
      </c>
      <c r="H103" s="6" t="s">
        <v>55</v>
      </c>
      <c r="I103" s="6">
        <v>5</v>
      </c>
      <c r="J103" s="6">
        <v>50</v>
      </c>
      <c r="K103" s="6"/>
      <c r="L103" s="6" t="s">
        <v>35</v>
      </c>
      <c r="M103" s="6" t="s">
        <v>36</v>
      </c>
      <c r="N103" s="6" t="s">
        <v>45</v>
      </c>
      <c r="O103" s="28" t="s">
        <v>2871</v>
      </c>
    </row>
    <row r="104" spans="1:15" ht="15" x14ac:dyDescent="0.2">
      <c r="A104" s="26" t="s">
        <v>244</v>
      </c>
      <c r="B104" s="26" t="s">
        <v>245</v>
      </c>
      <c r="C104" s="26" t="s">
        <v>245</v>
      </c>
      <c r="D104" s="26" t="s">
        <v>246</v>
      </c>
      <c r="E104" s="26"/>
      <c r="F104" s="26" t="str">
        <f>CONCATENATE(D104," ",E104," ",G104)</f>
        <v xml:space="preserve">Biocoryl Inyect 1g/10ml old inj 10ml 1x  </v>
      </c>
      <c r="G104" s="26"/>
      <c r="H104" s="26" t="s">
        <v>55</v>
      </c>
      <c r="I104" s="26">
        <v>1</v>
      </c>
      <c r="J104" s="26">
        <v>1000</v>
      </c>
      <c r="K104" s="26"/>
      <c r="L104" s="26" t="s">
        <v>145</v>
      </c>
      <c r="M104" s="26" t="s">
        <v>146</v>
      </c>
      <c r="N104" s="26" t="s">
        <v>30</v>
      </c>
      <c r="O104" s="28" t="s">
        <v>2779</v>
      </c>
    </row>
    <row r="105" spans="1:15" ht="15" x14ac:dyDescent="0.2">
      <c r="A105" s="4" t="s">
        <v>244</v>
      </c>
      <c r="B105" s="4" t="s">
        <v>245</v>
      </c>
      <c r="C105" s="4" t="s">
        <v>245</v>
      </c>
      <c r="D105" s="4" t="s">
        <v>247</v>
      </c>
      <c r="E105" s="4"/>
      <c r="F105" s="4" t="str">
        <f>CONCATENATE(D105," ",E105," ",G105)</f>
        <v xml:space="preserve">Biocoryl 1g/10ml oldatos injekció 1x10ml  </v>
      </c>
      <c r="G105" s="4"/>
      <c r="H105" s="4" t="s">
        <v>55</v>
      </c>
      <c r="I105" s="4">
        <v>1</v>
      </c>
      <c r="J105" s="4">
        <v>1000</v>
      </c>
      <c r="K105" s="4"/>
      <c r="L105" s="4" t="s">
        <v>145</v>
      </c>
      <c r="M105" s="4" t="s">
        <v>146</v>
      </c>
      <c r="N105" s="4" t="s">
        <v>27</v>
      </c>
      <c r="O105" s="28" t="s">
        <v>2714</v>
      </c>
    </row>
    <row r="106" spans="1:15" ht="15" x14ac:dyDescent="0.2">
      <c r="A106" s="26" t="s">
        <v>248</v>
      </c>
      <c r="B106" s="26" t="s">
        <v>249</v>
      </c>
      <c r="C106" s="26" t="s">
        <v>249</v>
      </c>
      <c r="D106" s="26" t="s">
        <v>250</v>
      </c>
      <c r="E106" s="26"/>
      <c r="F106" s="26" t="str">
        <f>CONCATENATE(D106," ",E106," ",G106)</f>
        <v xml:space="preserve">Ritmodan 100mg tabletta 40x  </v>
      </c>
      <c r="G106" s="26"/>
      <c r="H106" s="26" t="s">
        <v>40</v>
      </c>
      <c r="I106" s="26">
        <v>40</v>
      </c>
      <c r="J106" s="26">
        <v>100</v>
      </c>
      <c r="K106" s="26"/>
      <c r="L106" s="26" t="s">
        <v>84</v>
      </c>
      <c r="M106" s="26" t="s">
        <v>85</v>
      </c>
      <c r="N106" s="26" t="s">
        <v>30</v>
      </c>
      <c r="O106" s="28">
        <v>45721</v>
      </c>
    </row>
    <row r="107" spans="1:15" ht="15" x14ac:dyDescent="0.2">
      <c r="A107" s="26" t="s">
        <v>2528</v>
      </c>
      <c r="B107" s="26" t="s">
        <v>2530</v>
      </c>
      <c r="C107" s="26" t="s">
        <v>2530</v>
      </c>
      <c r="D107" s="26" t="s">
        <v>2529</v>
      </c>
      <c r="E107" s="26"/>
      <c r="F107" s="26" t="str">
        <f>CONCATENATE(D107," ",E107," ",G107)</f>
        <v xml:space="preserve">IDROCHINIDINA LIRCA 150 mg tabletta 40x  </v>
      </c>
      <c r="G107" s="26"/>
      <c r="H107" s="26" t="s">
        <v>40</v>
      </c>
      <c r="I107" s="26">
        <v>40</v>
      </c>
      <c r="J107" s="26">
        <v>150</v>
      </c>
      <c r="K107" s="26"/>
      <c r="L107" s="26"/>
      <c r="M107" s="26"/>
      <c r="N107" s="26" t="s">
        <v>30</v>
      </c>
      <c r="O107" s="28" t="s">
        <v>2779</v>
      </c>
    </row>
    <row r="108" spans="1:15" ht="15" x14ac:dyDescent="0.2">
      <c r="A108" s="26" t="s">
        <v>251</v>
      </c>
      <c r="B108" s="26" t="s">
        <v>252</v>
      </c>
      <c r="C108" s="26" t="s">
        <v>252</v>
      </c>
      <c r="D108" s="26" t="s">
        <v>253</v>
      </c>
      <c r="E108" s="26"/>
      <c r="F108" s="26" t="str">
        <f>CONCATENATE(D108," ",E108," ",G108)</f>
        <v xml:space="preserve">Mexitil IV 125mg injekció 5ml 10x  </v>
      </c>
      <c r="G108" s="26"/>
      <c r="H108" s="26" t="s">
        <v>55</v>
      </c>
      <c r="I108" s="26">
        <v>10</v>
      </c>
      <c r="J108" s="26">
        <v>125</v>
      </c>
      <c r="K108" s="26"/>
      <c r="L108" s="26" t="s">
        <v>254</v>
      </c>
      <c r="M108" s="26" t="s">
        <v>255</v>
      </c>
      <c r="N108" s="26" t="s">
        <v>30</v>
      </c>
      <c r="O108" s="28" t="s">
        <v>2469</v>
      </c>
    </row>
    <row r="109" spans="1:15" ht="15" x14ac:dyDescent="0.2">
      <c r="A109" s="6" t="s">
        <v>256</v>
      </c>
      <c r="B109" s="6" t="s">
        <v>257</v>
      </c>
      <c r="C109" s="6" t="s">
        <v>258</v>
      </c>
      <c r="D109" s="6" t="s">
        <v>259</v>
      </c>
      <c r="E109" s="6" t="s">
        <v>260</v>
      </c>
      <c r="F109" s="6" t="str">
        <f>CONCATENATE(D109," ",E109," ",G109)</f>
        <v>Tambocor  100 mg 100x Tbl.</v>
      </c>
      <c r="G109" s="6" t="s">
        <v>261</v>
      </c>
      <c r="H109" s="6" t="s">
        <v>40</v>
      </c>
      <c r="I109" s="6">
        <v>100</v>
      </c>
      <c r="J109" s="6">
        <v>100</v>
      </c>
      <c r="K109" s="6"/>
      <c r="L109" s="6" t="s">
        <v>262</v>
      </c>
      <c r="M109" s="6" t="s">
        <v>263</v>
      </c>
      <c r="N109" s="6" t="s">
        <v>45</v>
      </c>
      <c r="O109" s="28" t="s">
        <v>2871</v>
      </c>
    </row>
    <row r="110" spans="1:15" ht="15" x14ac:dyDescent="0.2">
      <c r="A110" s="6" t="s">
        <v>256</v>
      </c>
      <c r="B110" s="6" t="s">
        <v>257</v>
      </c>
      <c r="C110" s="6" t="s">
        <v>257</v>
      </c>
      <c r="D110" s="6" t="s">
        <v>264</v>
      </c>
      <c r="E110" s="6" t="s">
        <v>265</v>
      </c>
      <c r="F110" s="6" t="str">
        <f>CONCATENATE(D110," ",E110," ",G110)</f>
        <v>Aristocor 10mg/ml - 15ml 5x inj.</v>
      </c>
      <c r="G110" s="6" t="s">
        <v>54</v>
      </c>
      <c r="H110" s="6" t="s">
        <v>55</v>
      </c>
      <c r="I110" s="6">
        <v>5</v>
      </c>
      <c r="J110" s="6">
        <v>150</v>
      </c>
      <c r="K110" s="6"/>
      <c r="L110" s="6" t="s">
        <v>87</v>
      </c>
      <c r="M110" s="6" t="s">
        <v>88</v>
      </c>
      <c r="N110" s="6" t="s">
        <v>45</v>
      </c>
      <c r="O110" s="28" t="s">
        <v>2871</v>
      </c>
    </row>
    <row r="111" spans="1:15" ht="15" x14ac:dyDescent="0.2">
      <c r="A111" s="26" t="s">
        <v>266</v>
      </c>
      <c r="B111" s="26" t="s">
        <v>267</v>
      </c>
      <c r="C111" s="26" t="s">
        <v>268</v>
      </c>
      <c r="D111" s="26" t="s">
        <v>269</v>
      </c>
      <c r="E111" s="26"/>
      <c r="F111" s="26" t="str">
        <f>CONCATENATE(D111," ",E111," ",G111)</f>
        <v xml:space="preserve">Multaq 400mg filmtabletta 50x  </v>
      </c>
      <c r="G111" s="26"/>
      <c r="H111" s="26" t="s">
        <v>40</v>
      </c>
      <c r="I111" s="26">
        <v>50</v>
      </c>
      <c r="J111" s="26">
        <v>400</v>
      </c>
      <c r="K111" s="26"/>
      <c r="L111" s="26" t="s">
        <v>20</v>
      </c>
      <c r="M111" s="26" t="s">
        <v>20</v>
      </c>
      <c r="N111" s="26" t="s">
        <v>30</v>
      </c>
      <c r="O111" s="28" t="s">
        <v>2779</v>
      </c>
    </row>
    <row r="112" spans="1:15" ht="15" x14ac:dyDescent="0.2">
      <c r="A112" s="4" t="s">
        <v>270</v>
      </c>
      <c r="B112" s="4" t="s">
        <v>271</v>
      </c>
      <c r="C112" s="4" t="s">
        <v>271</v>
      </c>
      <c r="D112" s="4" t="s">
        <v>2788</v>
      </c>
      <c r="E112" s="4"/>
      <c r="F112" s="4" t="str">
        <f>CONCATENATE(D112," ",E112," ",G112)</f>
        <v xml:space="preserve">ISOPRENALINA CLORIDRATO MONICO 0.2 MG/1 ML SOL.5X                                                                         </v>
      </c>
      <c r="G112" s="4"/>
      <c r="H112" s="4" t="s">
        <v>55</v>
      </c>
      <c r="I112" s="4">
        <v>5</v>
      </c>
      <c r="J112" s="4">
        <v>0.2</v>
      </c>
      <c r="K112" s="4"/>
      <c r="L112" s="4" t="s">
        <v>84</v>
      </c>
      <c r="M112" s="4" t="s">
        <v>85</v>
      </c>
      <c r="N112" s="4" t="s">
        <v>27</v>
      </c>
      <c r="O112" s="28" t="s">
        <v>2779</v>
      </c>
    </row>
    <row r="113" spans="1:15" ht="15" x14ac:dyDescent="0.2">
      <c r="A113" s="26" t="s">
        <v>270</v>
      </c>
      <c r="B113" s="26" t="s">
        <v>271</v>
      </c>
      <c r="C113" s="26" t="s">
        <v>272</v>
      </c>
      <c r="D113" s="26" t="s">
        <v>273</v>
      </c>
      <c r="E113" s="26"/>
      <c r="F113" s="26" t="str">
        <f>CONCATENATE(D113," ",E113," ",G113)</f>
        <v xml:space="preserve">Isoprenaline SALF 0,2mg/ml inj 1ml 5x  </v>
      </c>
      <c r="G113" s="26"/>
      <c r="H113" s="26" t="s">
        <v>55</v>
      </c>
      <c r="I113" s="26">
        <v>5</v>
      </c>
      <c r="J113" s="26">
        <v>0.2</v>
      </c>
      <c r="K113" s="26"/>
      <c r="L113" s="26" t="s">
        <v>84</v>
      </c>
      <c r="M113" s="26" t="s">
        <v>85</v>
      </c>
      <c r="N113" s="26" t="s">
        <v>30</v>
      </c>
      <c r="O113" s="28" t="s">
        <v>2779</v>
      </c>
    </row>
    <row r="114" spans="1:15" ht="15" x14ac:dyDescent="0.2">
      <c r="A114" s="26" t="s">
        <v>2234</v>
      </c>
      <c r="B114" s="26" t="s">
        <v>2235</v>
      </c>
      <c r="C114" s="26" t="s">
        <v>2235</v>
      </c>
      <c r="D114" s="26" t="s">
        <v>2735</v>
      </c>
      <c r="E114" s="26"/>
      <c r="F114" s="26" t="str">
        <f>CONCATENATE(D114," ",E114," ",G114)</f>
        <v xml:space="preserve">Dopamin Fresenius 50 mg/5ml old inj 10x  </v>
      </c>
      <c r="G114" s="26"/>
      <c r="H114" s="26" t="s">
        <v>55</v>
      </c>
      <c r="I114" s="26">
        <v>10</v>
      </c>
      <c r="J114" s="26">
        <v>50</v>
      </c>
      <c r="K114" s="26"/>
      <c r="L114" s="26" t="s">
        <v>20</v>
      </c>
      <c r="M114" s="26" t="s">
        <v>20</v>
      </c>
      <c r="N114" s="26" t="s">
        <v>2726</v>
      </c>
      <c r="O114" s="28" t="s">
        <v>2779</v>
      </c>
    </row>
    <row r="115" spans="1:15" ht="15" x14ac:dyDescent="0.2">
      <c r="A115" s="6" t="s">
        <v>2234</v>
      </c>
      <c r="B115" s="6" t="s">
        <v>2235</v>
      </c>
      <c r="C115" s="6" t="s">
        <v>2235</v>
      </c>
      <c r="D115" s="6" t="s">
        <v>2885</v>
      </c>
      <c r="E115" s="6"/>
      <c r="F115" s="6" t="str">
        <f>CONCATENATE(D115," ",E115," ",G115)</f>
        <v xml:space="preserve">Dopamin Fresenius 50mg/5ml 10x  </v>
      </c>
      <c r="G115" s="6"/>
      <c r="H115" s="6" t="s">
        <v>55</v>
      </c>
      <c r="I115" s="6">
        <v>10</v>
      </c>
      <c r="J115" s="6">
        <v>50</v>
      </c>
      <c r="K115" s="6"/>
      <c r="L115" s="6" t="s">
        <v>20</v>
      </c>
      <c r="M115" s="6" t="s">
        <v>20</v>
      </c>
      <c r="N115" s="6" t="s">
        <v>45</v>
      </c>
      <c r="O115" s="28" t="s">
        <v>2871</v>
      </c>
    </row>
    <row r="116" spans="1:15" ht="15" x14ac:dyDescent="0.2">
      <c r="A116" s="4" t="s">
        <v>2234</v>
      </c>
      <c r="B116" s="4" t="s">
        <v>2235</v>
      </c>
      <c r="C116" s="4" t="s">
        <v>2235</v>
      </c>
      <c r="D116" s="4" t="s">
        <v>2789</v>
      </c>
      <c r="E116" s="4"/>
      <c r="F116" s="4" t="str">
        <f>CONCATENATE(D116," ",E116," ",G116)</f>
        <v xml:space="preserve">DOPAMIN FRESENIUS 50MG/5ML KONZ.E.INF. 10X5ML                                                                             </v>
      </c>
      <c r="G116" s="4"/>
      <c r="H116" s="4" t="s">
        <v>55</v>
      </c>
      <c r="I116" s="4">
        <v>10</v>
      </c>
      <c r="J116" s="4">
        <v>50</v>
      </c>
      <c r="K116" s="4" t="s">
        <v>343</v>
      </c>
      <c r="L116" s="4" t="s">
        <v>1271</v>
      </c>
      <c r="M116" s="4" t="s">
        <v>36</v>
      </c>
      <c r="N116" s="4" t="s">
        <v>27</v>
      </c>
      <c r="O116" s="28" t="s">
        <v>2779</v>
      </c>
    </row>
    <row r="117" spans="1:15" ht="15" x14ac:dyDescent="0.2">
      <c r="A117" s="6" t="s">
        <v>274</v>
      </c>
      <c r="B117" s="6" t="s">
        <v>275</v>
      </c>
      <c r="C117" s="6" t="s">
        <v>276</v>
      </c>
      <c r="D117" s="6" t="s">
        <v>277</v>
      </c>
      <c r="E117" s="6" t="s">
        <v>278</v>
      </c>
      <c r="F117" s="6" t="str">
        <f>CONCATENATE(D117," ",E117," ",G117)</f>
        <v>Ranexa retard  500mg 5x tbl.</v>
      </c>
      <c r="G117" s="6" t="s">
        <v>112</v>
      </c>
      <c r="H117" s="6" t="s">
        <v>40</v>
      </c>
      <c r="I117" s="6">
        <v>5</v>
      </c>
      <c r="J117" s="6">
        <v>500</v>
      </c>
      <c r="K117" s="6"/>
      <c r="L117" s="6" t="s">
        <v>35</v>
      </c>
      <c r="M117" s="6" t="s">
        <v>36</v>
      </c>
      <c r="N117" s="6" t="s">
        <v>45</v>
      </c>
      <c r="O117" s="28">
        <v>45467</v>
      </c>
    </row>
    <row r="118" spans="1:15" ht="15" x14ac:dyDescent="0.2">
      <c r="A118" s="26" t="s">
        <v>2754</v>
      </c>
      <c r="B118" s="26" t="s">
        <v>2753</v>
      </c>
      <c r="C118" s="26" t="s">
        <v>2753</v>
      </c>
      <c r="D118" s="26" t="s">
        <v>2752</v>
      </c>
      <c r="E118" s="26"/>
      <c r="F118" s="26" t="str">
        <f>CONCATENATE(D118," ",E118," ",G118)</f>
        <v xml:space="preserve">Rapiscan inj 80mcg/ml ampulla 5ml 1x  </v>
      </c>
      <c r="G118" s="26"/>
      <c r="H118" s="26" t="s">
        <v>55</v>
      </c>
      <c r="I118" s="26">
        <v>1</v>
      </c>
      <c r="J118" s="26">
        <v>80</v>
      </c>
      <c r="K118" s="26" t="s">
        <v>2498</v>
      </c>
      <c r="L118" s="26" t="s">
        <v>287</v>
      </c>
      <c r="M118" s="26" t="s">
        <v>288</v>
      </c>
      <c r="N118" s="26" t="s">
        <v>30</v>
      </c>
      <c r="O118" s="28">
        <v>46157</v>
      </c>
    </row>
    <row r="119" spans="1:15" ht="15" x14ac:dyDescent="0.2">
      <c r="A119" s="26" t="s">
        <v>279</v>
      </c>
      <c r="B119" s="26" t="s">
        <v>280</v>
      </c>
      <c r="C119" s="26" t="s">
        <v>293</v>
      </c>
      <c r="D119" s="26" t="s">
        <v>2637</v>
      </c>
      <c r="E119" s="26"/>
      <c r="F119" s="26" t="str">
        <f>CONCATENATE(D119," ",E119," ",G119)</f>
        <v xml:space="preserve">Clonistada 0,15mg tabletta 100x  </v>
      </c>
      <c r="G119" s="26"/>
      <c r="H119" s="26" t="s">
        <v>40</v>
      </c>
      <c r="I119" s="26">
        <v>100</v>
      </c>
      <c r="J119" s="26">
        <v>0.15</v>
      </c>
      <c r="K119" s="26"/>
      <c r="L119" s="26" t="s">
        <v>35</v>
      </c>
      <c r="M119" s="26" t="s">
        <v>36</v>
      </c>
      <c r="N119" s="26" t="s">
        <v>30</v>
      </c>
      <c r="O119" s="28">
        <v>46066</v>
      </c>
    </row>
    <row r="120" spans="1:15" ht="15" x14ac:dyDescent="0.2">
      <c r="A120" s="26" t="s">
        <v>279</v>
      </c>
      <c r="B120" s="26" t="s">
        <v>280</v>
      </c>
      <c r="C120" s="26" t="s">
        <v>293</v>
      </c>
      <c r="D120" s="26" t="s">
        <v>2734</v>
      </c>
      <c r="E120" s="26"/>
      <c r="F120" s="26" t="str">
        <f>CONCATENATE(D120," ",E120," ",G120)</f>
        <v xml:space="preserve">Clonistada 0,3mg tabletta 100x  </v>
      </c>
      <c r="G120" s="26"/>
      <c r="H120" s="26" t="s">
        <v>40</v>
      </c>
      <c r="I120" s="26">
        <v>100</v>
      </c>
      <c r="J120" s="26">
        <v>0.3</v>
      </c>
      <c r="K120" s="26"/>
      <c r="L120" s="26" t="s">
        <v>20</v>
      </c>
      <c r="M120" s="26" t="s">
        <v>20</v>
      </c>
      <c r="N120" s="26" t="s">
        <v>30</v>
      </c>
      <c r="O120" s="28" t="s">
        <v>2779</v>
      </c>
    </row>
    <row r="121" spans="1:15" ht="15" x14ac:dyDescent="0.2">
      <c r="A121" s="26" t="s">
        <v>279</v>
      </c>
      <c r="B121" s="26" t="s">
        <v>280</v>
      </c>
      <c r="C121" s="26" t="s">
        <v>281</v>
      </c>
      <c r="D121" s="26" t="s">
        <v>282</v>
      </c>
      <c r="E121" s="26"/>
      <c r="F121" s="26" t="str">
        <f>CONCATENATE(D121," ",E121," ",G121)</f>
        <v xml:space="preserve">Catapresan 75mcg tabletta 100x  </v>
      </c>
      <c r="G121" s="26"/>
      <c r="H121" s="26" t="s">
        <v>40</v>
      </c>
      <c r="I121" s="26">
        <v>100</v>
      </c>
      <c r="J121" s="26">
        <v>75</v>
      </c>
      <c r="K121" s="26"/>
      <c r="L121" s="26" t="s">
        <v>35</v>
      </c>
      <c r="M121" s="26" t="s">
        <v>36</v>
      </c>
      <c r="N121" s="26" t="s">
        <v>30</v>
      </c>
      <c r="O121" s="28" t="s">
        <v>2779</v>
      </c>
    </row>
    <row r="122" spans="1:15" ht="15" x14ac:dyDescent="0.2">
      <c r="A122" s="4" t="s">
        <v>279</v>
      </c>
      <c r="B122" s="4" t="s">
        <v>280</v>
      </c>
      <c r="C122" s="4" t="s">
        <v>280</v>
      </c>
      <c r="D122" s="4" t="s">
        <v>2790</v>
      </c>
      <c r="E122" s="4"/>
      <c r="F122" s="4" t="str">
        <f>CONCATENATE(D122," ",E122," ",G122)</f>
        <v xml:space="preserve">CLONIDINĂ SINTOFARM 0,15 MG COMPRIMATE 50X  </v>
      </c>
      <c r="G122" s="4"/>
      <c r="H122" s="4" t="s">
        <v>40</v>
      </c>
      <c r="I122" s="4">
        <v>50</v>
      </c>
      <c r="J122" s="4">
        <v>150</v>
      </c>
      <c r="K122" s="4"/>
      <c r="L122" s="4" t="s">
        <v>100</v>
      </c>
      <c r="M122" s="4" t="s">
        <v>101</v>
      </c>
      <c r="N122" s="4" t="s">
        <v>27</v>
      </c>
      <c r="O122" s="28" t="s">
        <v>2779</v>
      </c>
    </row>
    <row r="123" spans="1:15" ht="15" x14ac:dyDescent="0.2">
      <c r="A123" s="26" t="s">
        <v>279</v>
      </c>
      <c r="B123" s="26" t="s">
        <v>280</v>
      </c>
      <c r="C123" s="26" t="s">
        <v>281</v>
      </c>
      <c r="D123" s="26" t="s">
        <v>283</v>
      </c>
      <c r="E123" s="26"/>
      <c r="F123" s="26" t="str">
        <f>CONCATENATE(D123," ",E123," ",G123)</f>
        <v xml:space="preserve">Catapresan 150mcg tabletta 100x  </v>
      </c>
      <c r="G123" s="26"/>
      <c r="H123" s="26" t="s">
        <v>40</v>
      </c>
      <c r="I123" s="26">
        <v>100</v>
      </c>
      <c r="J123" s="26">
        <v>150</v>
      </c>
      <c r="K123" s="26"/>
      <c r="L123" s="26" t="s">
        <v>35</v>
      </c>
      <c r="M123" s="26" t="s">
        <v>36</v>
      </c>
      <c r="N123" s="26" t="s">
        <v>30</v>
      </c>
      <c r="O123" s="72" t="s">
        <v>2469</v>
      </c>
    </row>
    <row r="124" spans="1:15" ht="15" x14ac:dyDescent="0.2">
      <c r="A124" s="6" t="s">
        <v>279</v>
      </c>
      <c r="B124" s="6" t="s">
        <v>280</v>
      </c>
      <c r="C124" s="6" t="s">
        <v>284</v>
      </c>
      <c r="D124" s="6" t="s">
        <v>285</v>
      </c>
      <c r="E124" s="6" t="s">
        <v>286</v>
      </c>
      <c r="F124" s="6" t="str">
        <f>CONCATENATE(D124," ",E124," ",G124)</f>
        <v>Clonidin HCL Sandoz 0,150mg 30x tbl.</v>
      </c>
      <c r="G124" s="6" t="s">
        <v>112</v>
      </c>
      <c r="H124" s="6" t="s">
        <v>40</v>
      </c>
      <c r="I124" s="6">
        <v>30</v>
      </c>
      <c r="J124" s="6">
        <v>150</v>
      </c>
      <c r="K124" s="6"/>
      <c r="L124" s="6" t="s">
        <v>287</v>
      </c>
      <c r="M124" s="6" t="s">
        <v>288</v>
      </c>
      <c r="N124" s="6" t="s">
        <v>45</v>
      </c>
      <c r="O124" s="28">
        <v>45467</v>
      </c>
    </row>
    <row r="125" spans="1:15" ht="15" x14ac:dyDescent="0.2">
      <c r="A125" s="26" t="s">
        <v>279</v>
      </c>
      <c r="B125" s="26" t="s">
        <v>280</v>
      </c>
      <c r="C125" s="26" t="s">
        <v>281</v>
      </c>
      <c r="D125" s="26" t="s">
        <v>2829</v>
      </c>
      <c r="E125" s="26"/>
      <c r="F125" s="26" t="str">
        <f>CONCATENATE(D125," ",E125," ",G125)</f>
        <v xml:space="preserve">Catapresan 0.15mg tabletta 30x  </v>
      </c>
      <c r="G125" s="26"/>
      <c r="H125" s="26" t="s">
        <v>40</v>
      </c>
      <c r="I125" s="26">
        <v>30</v>
      </c>
      <c r="J125" s="26">
        <v>150</v>
      </c>
      <c r="K125" s="26"/>
      <c r="L125" s="26" t="s">
        <v>20</v>
      </c>
      <c r="M125" s="26" t="s">
        <v>20</v>
      </c>
      <c r="N125" s="26" t="s">
        <v>30</v>
      </c>
      <c r="O125" s="28" t="s">
        <v>2779</v>
      </c>
    </row>
    <row r="126" spans="1:15" ht="15" x14ac:dyDescent="0.2">
      <c r="A126" s="6" t="s">
        <v>279</v>
      </c>
      <c r="B126" s="6" t="s">
        <v>280</v>
      </c>
      <c r="C126" s="6" t="s">
        <v>284</v>
      </c>
      <c r="D126" s="6" t="s">
        <v>2878</v>
      </c>
      <c r="E126" s="6" t="s">
        <v>2879</v>
      </c>
      <c r="F126" s="6" t="str">
        <f>CONCATENATE(D126," ",E126," ",G126)</f>
        <v>Clonidin HCL CF 0,150mg tbl. 100x</v>
      </c>
      <c r="G126" s="6" t="s">
        <v>2880</v>
      </c>
      <c r="H126" s="6" t="s">
        <v>40</v>
      </c>
      <c r="I126" s="6">
        <v>100</v>
      </c>
      <c r="J126" s="6">
        <v>150</v>
      </c>
      <c r="K126" s="6"/>
      <c r="L126" s="6" t="s">
        <v>20</v>
      </c>
      <c r="M126" s="6" t="s">
        <v>20</v>
      </c>
      <c r="N126" s="6" t="s">
        <v>45</v>
      </c>
      <c r="O126" s="28" t="s">
        <v>2871</v>
      </c>
    </row>
    <row r="127" spans="1:15" ht="15" x14ac:dyDescent="0.2">
      <c r="A127" s="6" t="s">
        <v>279</v>
      </c>
      <c r="B127" s="6" t="s">
        <v>280</v>
      </c>
      <c r="C127" s="6" t="s">
        <v>289</v>
      </c>
      <c r="D127" s="6" t="s">
        <v>290</v>
      </c>
      <c r="E127" s="6" t="s">
        <v>291</v>
      </c>
      <c r="F127" s="6" t="str">
        <f>CONCATENATE(D127," ",E127," ",G127)</f>
        <v>Catapressan  300mcg 100x Tab</v>
      </c>
      <c r="G127" s="6" t="s">
        <v>292</v>
      </c>
      <c r="H127" s="6" t="s">
        <v>40</v>
      </c>
      <c r="I127" s="6">
        <v>100</v>
      </c>
      <c r="J127" s="6">
        <v>300</v>
      </c>
      <c r="K127" s="6" t="s">
        <v>137</v>
      </c>
      <c r="L127" s="6" t="s">
        <v>35</v>
      </c>
      <c r="M127" s="6" t="s">
        <v>36</v>
      </c>
      <c r="N127" s="6" t="s">
        <v>45</v>
      </c>
      <c r="O127" s="28" t="s">
        <v>2877</v>
      </c>
    </row>
    <row r="128" spans="1:15" ht="15" x14ac:dyDescent="0.2">
      <c r="A128" s="26" t="s">
        <v>279</v>
      </c>
      <c r="B128" s="26" t="s">
        <v>280</v>
      </c>
      <c r="C128" s="26" t="s">
        <v>281</v>
      </c>
      <c r="D128" s="26" t="s">
        <v>1712</v>
      </c>
      <c r="E128" s="26"/>
      <c r="F128" s="26" t="str">
        <f>CONCATENATE(D128," ",E128," ",G128)</f>
        <v xml:space="preserve">Catapresan 300mcg tabletta 100x  </v>
      </c>
      <c r="G128" s="26"/>
      <c r="H128" s="26" t="s">
        <v>40</v>
      </c>
      <c r="I128" s="26">
        <v>100</v>
      </c>
      <c r="J128" s="26">
        <v>300</v>
      </c>
      <c r="K128" s="26"/>
      <c r="L128" s="26" t="s">
        <v>20</v>
      </c>
      <c r="M128" s="26" t="s">
        <v>20</v>
      </c>
      <c r="N128" s="26" t="s">
        <v>30</v>
      </c>
      <c r="O128" s="28" t="s">
        <v>2469</v>
      </c>
    </row>
    <row r="129" spans="1:15" ht="15" x14ac:dyDescent="0.2">
      <c r="A129" s="26" t="s">
        <v>279</v>
      </c>
      <c r="B129" s="26" t="s">
        <v>280</v>
      </c>
      <c r="C129" s="26" t="s">
        <v>293</v>
      </c>
      <c r="D129" s="26" t="s">
        <v>294</v>
      </c>
      <c r="E129" s="26"/>
      <c r="F129" s="26" t="str">
        <f>CONCATENATE(D129," ",E129," ",G129)</f>
        <v xml:space="preserve">Clonidina Clor 150mcg/ml old inj 1ml 10x  </v>
      </c>
      <c r="G129" s="26"/>
      <c r="H129" s="26" t="s">
        <v>55</v>
      </c>
      <c r="I129" s="26">
        <v>10</v>
      </c>
      <c r="J129" s="26">
        <v>150</v>
      </c>
      <c r="K129" s="26"/>
      <c r="L129" s="26" t="s">
        <v>84</v>
      </c>
      <c r="M129" s="26" t="s">
        <v>85</v>
      </c>
      <c r="N129" s="26" t="s">
        <v>30</v>
      </c>
      <c r="O129" s="28" t="s">
        <v>2779</v>
      </c>
    </row>
    <row r="130" spans="1:15" ht="15" x14ac:dyDescent="0.2">
      <c r="A130" s="6" t="s">
        <v>279</v>
      </c>
      <c r="B130" s="6" t="s">
        <v>280</v>
      </c>
      <c r="C130" s="6" t="s">
        <v>284</v>
      </c>
      <c r="D130" s="6" t="s">
        <v>296</v>
      </c>
      <c r="E130" s="6" t="s">
        <v>297</v>
      </c>
      <c r="F130" s="6" t="str">
        <f>CONCATENATE(D130," ",E130," ",G130)</f>
        <v>Clonidine-  Ratiopharm  0,15mg/1ml 5x amp.</v>
      </c>
      <c r="G130" s="6" t="s">
        <v>298</v>
      </c>
      <c r="H130" s="6" t="s">
        <v>55</v>
      </c>
      <c r="I130" s="6">
        <v>5</v>
      </c>
      <c r="J130" s="6">
        <v>150</v>
      </c>
      <c r="K130" s="6"/>
      <c r="L130" s="6" t="s">
        <v>35</v>
      </c>
      <c r="M130" s="6" t="s">
        <v>36</v>
      </c>
      <c r="N130" s="6" t="s">
        <v>45</v>
      </c>
      <c r="O130" s="28" t="s">
        <v>2877</v>
      </c>
    </row>
    <row r="131" spans="1:15" ht="15" x14ac:dyDescent="0.2">
      <c r="A131" s="4" t="s">
        <v>279</v>
      </c>
      <c r="B131" s="4" t="s">
        <v>280</v>
      </c>
      <c r="C131" s="4" t="s">
        <v>280</v>
      </c>
      <c r="D131" s="4" t="s">
        <v>295</v>
      </c>
      <c r="E131" s="4"/>
      <c r="F131" s="4" t="str">
        <f>CONCATENATE(D131," ",E131," ",G131)</f>
        <v xml:space="preserve">Clonidin-ratiopharm 0,15 mg/ml oldatos injekció 5x1ml  </v>
      </c>
      <c r="G131" s="4"/>
      <c r="H131" s="4" t="s">
        <v>55</v>
      </c>
      <c r="I131" s="4">
        <v>5</v>
      </c>
      <c r="J131" s="4">
        <v>150</v>
      </c>
      <c r="K131" s="4"/>
      <c r="L131" s="4" t="s">
        <v>35</v>
      </c>
      <c r="M131" s="4" t="s">
        <v>36</v>
      </c>
      <c r="N131" s="4" t="s">
        <v>27</v>
      </c>
      <c r="O131" s="28" t="s">
        <v>2714</v>
      </c>
    </row>
    <row r="132" spans="1:15" ht="15" x14ac:dyDescent="0.2">
      <c r="A132" s="6" t="s">
        <v>299</v>
      </c>
      <c r="B132" s="6" t="s">
        <v>300</v>
      </c>
      <c r="C132" s="6" t="s">
        <v>300</v>
      </c>
      <c r="D132" s="6" t="s">
        <v>303</v>
      </c>
      <c r="E132" s="6" t="s">
        <v>304</v>
      </c>
      <c r="F132" s="6" t="str">
        <f>CONCATENATE(D132," ",E132," ",G132)</f>
        <v>Proglicem 25mg 100x kapsz.</v>
      </c>
      <c r="G132" s="6" t="s">
        <v>305</v>
      </c>
      <c r="H132" s="6" t="s">
        <v>40</v>
      </c>
      <c r="I132" s="6">
        <v>100</v>
      </c>
      <c r="J132" s="6">
        <v>25</v>
      </c>
      <c r="K132" s="6"/>
      <c r="L132" s="6" t="s">
        <v>35</v>
      </c>
      <c r="M132" s="6" t="s">
        <v>36</v>
      </c>
      <c r="N132" s="6" t="s">
        <v>45</v>
      </c>
      <c r="O132" s="28" t="s">
        <v>2871</v>
      </c>
    </row>
    <row r="133" spans="1:15" ht="15" x14ac:dyDescent="0.2">
      <c r="A133" s="4" t="s">
        <v>299</v>
      </c>
      <c r="B133" s="4" t="s">
        <v>300</v>
      </c>
      <c r="C133" s="4" t="s">
        <v>301</v>
      </c>
      <c r="D133" s="4" t="s">
        <v>302</v>
      </c>
      <c r="E133" s="4"/>
      <c r="F133" s="4" t="str">
        <f>CONCATENATE(D133," ",E133," ",G133)</f>
        <v xml:space="preserve">Proglicem 25mg kemény kapszula 100x  </v>
      </c>
      <c r="G133" s="4"/>
      <c r="H133" s="4" t="s">
        <v>40</v>
      </c>
      <c r="I133" s="4">
        <v>100</v>
      </c>
      <c r="J133" s="4">
        <v>25</v>
      </c>
      <c r="K133" s="4"/>
      <c r="L133" s="4" t="s">
        <v>35</v>
      </c>
      <c r="M133" s="4" t="s">
        <v>36</v>
      </c>
      <c r="N133" s="4" t="s">
        <v>27</v>
      </c>
      <c r="O133" s="28" t="s">
        <v>2357</v>
      </c>
    </row>
    <row r="134" spans="1:15" ht="15" x14ac:dyDescent="0.2">
      <c r="A134" s="6" t="s">
        <v>299</v>
      </c>
      <c r="B134" s="6" t="s">
        <v>300</v>
      </c>
      <c r="C134" s="6" t="s">
        <v>300</v>
      </c>
      <c r="D134" s="6" t="s">
        <v>303</v>
      </c>
      <c r="E134" s="6" t="s">
        <v>118</v>
      </c>
      <c r="F134" s="6" t="str">
        <f>CONCATENATE(D134," ",E134," ",G134)</f>
        <v>Proglicem 100mg 100x kapsz.</v>
      </c>
      <c r="G134" s="6" t="s">
        <v>305</v>
      </c>
      <c r="H134" s="6" t="s">
        <v>40</v>
      </c>
      <c r="I134" s="6">
        <v>100</v>
      </c>
      <c r="J134" s="6">
        <v>100</v>
      </c>
      <c r="K134" s="6"/>
      <c r="L134" s="6" t="s">
        <v>35</v>
      </c>
      <c r="M134" s="6" t="s">
        <v>36</v>
      </c>
      <c r="N134" s="6" t="s">
        <v>45</v>
      </c>
      <c r="O134" s="28" t="s">
        <v>2871</v>
      </c>
    </row>
    <row r="135" spans="1:15" ht="15" x14ac:dyDescent="0.2">
      <c r="A135" s="26" t="s">
        <v>299</v>
      </c>
      <c r="B135" s="26" t="s">
        <v>301</v>
      </c>
      <c r="C135" s="26" t="s">
        <v>301</v>
      </c>
      <c r="D135" s="26" t="s">
        <v>302</v>
      </c>
      <c r="E135" s="26"/>
      <c r="F135" s="26" t="str">
        <f>CONCATENATE(D135," ",E135," ",G135)</f>
        <v xml:space="preserve">Proglicem 25mg kemény kapszula 100x  </v>
      </c>
      <c r="G135" s="26"/>
      <c r="H135" s="26" t="s">
        <v>40</v>
      </c>
      <c r="I135" s="26">
        <v>100</v>
      </c>
      <c r="J135" s="26">
        <v>25</v>
      </c>
      <c r="K135" s="26"/>
      <c r="L135" s="26" t="s">
        <v>20</v>
      </c>
      <c r="M135" s="26" t="s">
        <v>20</v>
      </c>
      <c r="N135" s="26" t="s">
        <v>2726</v>
      </c>
      <c r="O135" s="28" t="s">
        <v>2779</v>
      </c>
    </row>
    <row r="136" spans="1:15" ht="15" x14ac:dyDescent="0.2">
      <c r="A136" s="6" t="s">
        <v>306</v>
      </c>
      <c r="B136" s="6" t="s">
        <v>307</v>
      </c>
      <c r="C136" s="6" t="s">
        <v>308</v>
      </c>
      <c r="D136" s="6" t="s">
        <v>309</v>
      </c>
      <c r="E136" s="6" t="s">
        <v>310</v>
      </c>
      <c r="F136" s="6" t="str">
        <f>CONCATENATE(D136," ",E136," ",G136)</f>
        <v>Nepresol  25 mg 5x Inj</v>
      </c>
      <c r="G136" s="6" t="s">
        <v>162</v>
      </c>
      <c r="H136" s="6" t="s">
        <v>55</v>
      </c>
      <c r="I136" s="6">
        <v>5</v>
      </c>
      <c r="J136" s="6">
        <v>25</v>
      </c>
      <c r="K136" s="6"/>
      <c r="L136" s="6" t="s">
        <v>35</v>
      </c>
      <c r="M136" s="6" t="s">
        <v>36</v>
      </c>
      <c r="N136" s="6" t="s">
        <v>45</v>
      </c>
      <c r="O136" s="28" t="s">
        <v>2871</v>
      </c>
    </row>
    <row r="137" spans="1:15" ht="15" x14ac:dyDescent="0.2">
      <c r="A137" s="4" t="s">
        <v>311</v>
      </c>
      <c r="B137" s="4" t="s">
        <v>312</v>
      </c>
      <c r="C137" s="4" t="s">
        <v>312</v>
      </c>
      <c r="D137" s="4" t="s">
        <v>2791</v>
      </c>
      <c r="E137" s="4"/>
      <c r="F137" s="4" t="str">
        <f>CONCATENATE(D137," ",E137," ",G137)</f>
        <v xml:space="preserve">LONITEN 5MG TABLETTEN 100X                                                                                                </v>
      </c>
      <c r="G137" s="4"/>
      <c r="H137" s="4" t="s">
        <v>40</v>
      </c>
      <c r="I137" s="4">
        <v>100</v>
      </c>
      <c r="J137" s="4">
        <v>5</v>
      </c>
      <c r="K137" s="4"/>
      <c r="L137" s="4" t="s">
        <v>87</v>
      </c>
      <c r="M137" s="4" t="s">
        <v>88</v>
      </c>
      <c r="N137" s="4" t="s">
        <v>27</v>
      </c>
      <c r="O137" s="28" t="s">
        <v>2779</v>
      </c>
    </row>
    <row r="138" spans="1:15" ht="15" x14ac:dyDescent="0.2">
      <c r="A138" s="26" t="s">
        <v>311</v>
      </c>
      <c r="B138" s="26" t="s">
        <v>312</v>
      </c>
      <c r="C138" s="26" t="s">
        <v>312</v>
      </c>
      <c r="D138" s="26" t="s">
        <v>313</v>
      </c>
      <c r="E138" s="26"/>
      <c r="F138" s="26" t="str">
        <f>CONCATENATE(D138," ",E138," ",G138)</f>
        <v xml:space="preserve">Loniten 5mg tabletta 30x  </v>
      </c>
      <c r="G138" s="26"/>
      <c r="H138" s="26" t="s">
        <v>40</v>
      </c>
      <c r="I138" s="26">
        <v>30</v>
      </c>
      <c r="J138" s="26">
        <v>5</v>
      </c>
      <c r="K138" s="26"/>
      <c r="L138" s="26" t="s">
        <v>20</v>
      </c>
      <c r="M138" s="26" t="s">
        <v>20</v>
      </c>
      <c r="N138" s="26" t="s">
        <v>30</v>
      </c>
      <c r="O138" s="28" t="s">
        <v>2469</v>
      </c>
    </row>
    <row r="139" spans="1:15" ht="15" x14ac:dyDescent="0.2">
      <c r="A139" s="26" t="s">
        <v>2496</v>
      </c>
      <c r="B139" s="26" t="s">
        <v>2497</v>
      </c>
      <c r="C139" s="26" t="s">
        <v>2497</v>
      </c>
      <c r="D139" s="26" t="s">
        <v>2495</v>
      </c>
      <c r="E139" s="26"/>
      <c r="F139" s="26" t="str">
        <f>CONCATENATE(D139," ",E139," ",G139)</f>
        <v xml:space="preserve">NitroprussiatFides 50mg por old inj 1x  </v>
      </c>
      <c r="G139" s="26"/>
      <c r="H139" s="26" t="s">
        <v>55</v>
      </c>
      <c r="I139" s="26">
        <v>1</v>
      </c>
      <c r="J139" s="26">
        <v>50</v>
      </c>
      <c r="K139" s="26"/>
      <c r="L139" s="26" t="s">
        <v>145</v>
      </c>
      <c r="M139" s="26" t="s">
        <v>146</v>
      </c>
      <c r="N139" s="26" t="s">
        <v>30</v>
      </c>
      <c r="O139" s="28" t="s">
        <v>2779</v>
      </c>
    </row>
    <row r="140" spans="1:15" ht="15" x14ac:dyDescent="0.2">
      <c r="A140" s="6" t="s">
        <v>314</v>
      </c>
      <c r="B140" s="6" t="s">
        <v>315</v>
      </c>
      <c r="C140" s="6" t="s">
        <v>315</v>
      </c>
      <c r="D140" s="6" t="s">
        <v>316</v>
      </c>
      <c r="E140" s="6" t="s">
        <v>317</v>
      </c>
      <c r="F140" s="6" t="str">
        <f>CONCATENATE(D140," ",E140," ",G140)</f>
        <v>Chloortalidon TEVA 50mg 30x tbl.</v>
      </c>
      <c r="G140" s="6" t="s">
        <v>112</v>
      </c>
      <c r="H140" s="6" t="s">
        <v>40</v>
      </c>
      <c r="I140" s="6">
        <v>30</v>
      </c>
      <c r="J140" s="6">
        <v>50</v>
      </c>
      <c r="K140" s="6"/>
      <c r="L140" s="6" t="s">
        <v>287</v>
      </c>
      <c r="M140" s="6" t="s">
        <v>288</v>
      </c>
      <c r="N140" s="6" t="s">
        <v>45</v>
      </c>
      <c r="O140" s="28" t="s">
        <v>2877</v>
      </c>
    </row>
    <row r="141" spans="1:15" ht="15" x14ac:dyDescent="0.2">
      <c r="A141" s="26" t="s">
        <v>318</v>
      </c>
      <c r="B141" s="26" t="s">
        <v>319</v>
      </c>
      <c r="C141" s="26" t="s">
        <v>319</v>
      </c>
      <c r="D141" s="26" t="s">
        <v>320</v>
      </c>
      <c r="E141" s="26"/>
      <c r="F141" s="26" t="str">
        <f>CONCATENATE(D141," ",E141," ",G141)</f>
        <v xml:space="preserve">Reomax 50mg/20ml i.v. injekció 1x  </v>
      </c>
      <c r="G141" s="26"/>
      <c r="H141" s="26" t="s">
        <v>55</v>
      </c>
      <c r="I141" s="26">
        <v>1</v>
      </c>
      <c r="J141" s="26">
        <v>50</v>
      </c>
      <c r="K141" s="26"/>
      <c r="L141" s="26" t="s">
        <v>84</v>
      </c>
      <c r="M141" s="26" t="s">
        <v>85</v>
      </c>
      <c r="N141" s="26" t="s">
        <v>30</v>
      </c>
      <c r="O141" s="28" t="s">
        <v>2779</v>
      </c>
    </row>
    <row r="142" spans="1:15" ht="15" x14ac:dyDescent="0.2">
      <c r="A142" s="26" t="s">
        <v>321</v>
      </c>
      <c r="B142" s="26" t="s">
        <v>322</v>
      </c>
      <c r="C142" s="26" t="s">
        <v>322</v>
      </c>
      <c r="D142" s="26" t="s">
        <v>2608</v>
      </c>
      <c r="E142" s="26"/>
      <c r="F142" s="26" t="str">
        <f>CONCATENATE(D142," ",E142," ",G142)</f>
        <v xml:space="preserve">Luvion 200mg/2ml por oldatos injekcióhoz 6x  </v>
      </c>
      <c r="G142" s="26"/>
      <c r="H142" s="26" t="s">
        <v>55</v>
      </c>
      <c r="I142" s="26">
        <v>6</v>
      </c>
      <c r="J142" s="26">
        <v>200</v>
      </c>
      <c r="K142" s="26"/>
      <c r="L142" s="21" t="s">
        <v>84</v>
      </c>
      <c r="M142" s="21" t="s">
        <v>85</v>
      </c>
      <c r="N142" s="26" t="s">
        <v>30</v>
      </c>
      <c r="O142" s="28" t="s">
        <v>2779</v>
      </c>
    </row>
    <row r="143" spans="1:15" ht="15" x14ac:dyDescent="0.2">
      <c r="A143" s="26" t="s">
        <v>321</v>
      </c>
      <c r="B143" s="26" t="s">
        <v>322</v>
      </c>
      <c r="C143" s="26" t="s">
        <v>322</v>
      </c>
      <c r="D143" s="26" t="s">
        <v>323</v>
      </c>
      <c r="E143" s="26"/>
      <c r="F143" s="26" t="str">
        <f>CONCATENATE(D143," ",E143," ",G143)</f>
        <v xml:space="preserve">Aldactone 200mg/10ml oldatos inj 10x  </v>
      </c>
      <c r="G143" s="26"/>
      <c r="H143" s="26" t="s">
        <v>55</v>
      </c>
      <c r="I143" s="26">
        <v>10</v>
      </c>
      <c r="J143" s="26">
        <v>200</v>
      </c>
      <c r="K143" s="26"/>
      <c r="L143" s="26" t="s">
        <v>87</v>
      </c>
      <c r="M143" s="26" t="s">
        <v>88</v>
      </c>
      <c r="N143" s="26" t="s">
        <v>30</v>
      </c>
      <c r="O143" s="28" t="s">
        <v>2469</v>
      </c>
    </row>
    <row r="144" spans="1:15" ht="15" x14ac:dyDescent="0.2">
      <c r="A144" s="4" t="s">
        <v>321</v>
      </c>
      <c r="B144" s="4" t="s">
        <v>322</v>
      </c>
      <c r="C144" s="4" t="s">
        <v>322</v>
      </c>
      <c r="D144" s="4" t="s">
        <v>324</v>
      </c>
      <c r="E144" s="4"/>
      <c r="F144" s="4" t="str">
        <f>CONCATENATE(D144," ",E144," ",G144)</f>
        <v xml:space="preserve">Aldactone Canrenoat 200mg/10ml oldatos injekció 10x10ml  </v>
      </c>
      <c r="G144" s="4"/>
      <c r="H144" s="4" t="s">
        <v>55</v>
      </c>
      <c r="I144" s="4">
        <v>10</v>
      </c>
      <c r="J144" s="4">
        <v>200</v>
      </c>
      <c r="K144" s="4"/>
      <c r="L144" s="4" t="s">
        <v>35</v>
      </c>
      <c r="M144" s="4" t="s">
        <v>36</v>
      </c>
      <c r="N144" s="4" t="s">
        <v>27</v>
      </c>
      <c r="O144" s="28" t="s">
        <v>2714</v>
      </c>
    </row>
    <row r="145" spans="1:15" ht="15" x14ac:dyDescent="0.2">
      <c r="A145" s="6" t="s">
        <v>321</v>
      </c>
      <c r="B145" s="6" t="s">
        <v>322</v>
      </c>
      <c r="C145" s="6" t="s">
        <v>322</v>
      </c>
      <c r="D145" s="6" t="s">
        <v>325</v>
      </c>
      <c r="E145" s="6" t="s">
        <v>326</v>
      </c>
      <c r="F145" s="6" t="str">
        <f>CONCATENATE(D145," ",E145," ",G145)</f>
        <v>Aldactone  200mg/ml 10x Inj.</v>
      </c>
      <c r="G145" s="6" t="s">
        <v>230</v>
      </c>
      <c r="H145" s="6" t="s">
        <v>55</v>
      </c>
      <c r="I145" s="6">
        <v>10</v>
      </c>
      <c r="J145" s="6">
        <v>200</v>
      </c>
      <c r="K145" s="6"/>
      <c r="L145" s="6" t="s">
        <v>35</v>
      </c>
      <c r="M145" s="6" t="s">
        <v>36</v>
      </c>
      <c r="N145" s="6" t="s">
        <v>45</v>
      </c>
      <c r="O145" s="28" t="s">
        <v>2871</v>
      </c>
    </row>
    <row r="146" spans="1:15" ht="15" x14ac:dyDescent="0.2">
      <c r="A146" s="4" t="s">
        <v>2711</v>
      </c>
      <c r="B146" s="4" t="s">
        <v>322</v>
      </c>
      <c r="C146" s="4" t="s">
        <v>322</v>
      </c>
      <c r="D146" s="4" t="s">
        <v>2705</v>
      </c>
      <c r="E146" s="4"/>
      <c r="F146" s="4" t="str">
        <f>CONCATENATE(D146," ",E146," ",G146)</f>
        <v xml:space="preserve">Luvion 200mg/2ml por és oldószer oldatos injekcióhoz 6 liofilizált fiola+6 ampulla oldószer  </v>
      </c>
      <c r="G146" s="4"/>
      <c r="H146" s="4" t="s">
        <v>55</v>
      </c>
      <c r="I146" s="4">
        <v>6</v>
      </c>
      <c r="J146" s="4">
        <v>200</v>
      </c>
      <c r="K146" s="4" t="s">
        <v>20</v>
      </c>
      <c r="L146" s="4" t="s">
        <v>84</v>
      </c>
      <c r="M146" s="4"/>
      <c r="N146" s="4" t="s">
        <v>27</v>
      </c>
      <c r="O146" s="28" t="s">
        <v>2714</v>
      </c>
    </row>
    <row r="147" spans="1:15" ht="15" x14ac:dyDescent="0.2">
      <c r="A147" s="26" t="s">
        <v>327</v>
      </c>
      <c r="B147" s="26" t="s">
        <v>328</v>
      </c>
      <c r="C147" s="26" t="s">
        <v>329</v>
      </c>
      <c r="D147" s="26" t="s">
        <v>330</v>
      </c>
      <c r="E147" s="26"/>
      <c r="F147" s="26" t="str">
        <f>CONCATENATE(D147," ",E147," ",G147)</f>
        <v xml:space="preserve">Modamide 5mg tabletta 30x  </v>
      </c>
      <c r="G147" s="26"/>
      <c r="H147" s="26" t="s">
        <v>40</v>
      </c>
      <c r="I147" s="26">
        <v>30</v>
      </c>
      <c r="J147" s="26">
        <v>5</v>
      </c>
      <c r="K147" s="26"/>
      <c r="L147" s="26" t="s">
        <v>331</v>
      </c>
      <c r="M147" s="26" t="s">
        <v>332</v>
      </c>
      <c r="N147" s="26" t="s">
        <v>30</v>
      </c>
      <c r="O147" s="28" t="s">
        <v>2779</v>
      </c>
    </row>
    <row r="148" spans="1:15" ht="15" x14ac:dyDescent="0.2">
      <c r="A148" s="26" t="s">
        <v>334</v>
      </c>
      <c r="B148" s="26" t="s">
        <v>335</v>
      </c>
      <c r="C148" s="26" t="s">
        <v>335</v>
      </c>
      <c r="D148" s="26" t="s">
        <v>336</v>
      </c>
      <c r="E148" s="26"/>
      <c r="F148" s="26" t="str">
        <f>CONCATENATE(D148," ",E148," ",G148)</f>
        <v xml:space="preserve">Regitine 10mg/ml oldatos injekció 1ml 5x  </v>
      </c>
      <c r="G148" s="26"/>
      <c r="H148" s="26" t="s">
        <v>55</v>
      </c>
      <c r="I148" s="26">
        <v>5</v>
      </c>
      <c r="J148" s="26">
        <v>10</v>
      </c>
      <c r="K148" s="26"/>
      <c r="L148" s="26" t="s">
        <v>20</v>
      </c>
      <c r="M148" s="26" t="s">
        <v>20</v>
      </c>
      <c r="N148" s="26" t="s">
        <v>30</v>
      </c>
      <c r="O148" s="28" t="s">
        <v>2779</v>
      </c>
    </row>
    <row r="149" spans="1:15" ht="15" x14ac:dyDescent="0.2">
      <c r="A149" s="6" t="s">
        <v>337</v>
      </c>
      <c r="B149" s="6" t="s">
        <v>338</v>
      </c>
      <c r="C149" s="6" t="s">
        <v>338</v>
      </c>
      <c r="D149" s="6" t="s">
        <v>339</v>
      </c>
      <c r="E149" s="6" t="s">
        <v>340</v>
      </c>
      <c r="F149" s="6" t="str">
        <f>CONCATENATE(D149," ",E149," ",G149)</f>
        <v>Aethoksy-Sklerol 1% F  1% - 30ml inj.</v>
      </c>
      <c r="G149" s="6" t="s">
        <v>54</v>
      </c>
      <c r="H149" s="6" t="s">
        <v>55</v>
      </c>
      <c r="I149" s="6">
        <v>1</v>
      </c>
      <c r="J149" s="6">
        <f>30*0.01</f>
        <v>0.3</v>
      </c>
      <c r="K149" s="6"/>
      <c r="L149" s="6" t="s">
        <v>35</v>
      </c>
      <c r="M149" s="6" t="s">
        <v>36</v>
      </c>
      <c r="N149" s="6" t="s">
        <v>45</v>
      </c>
      <c r="O149" s="28" t="s">
        <v>2871</v>
      </c>
    </row>
    <row r="150" spans="1:15" ht="15" x14ac:dyDescent="0.2">
      <c r="A150" s="4" t="s">
        <v>341</v>
      </c>
      <c r="B150" s="4" t="s">
        <v>2499</v>
      </c>
      <c r="C150" s="4" t="s">
        <v>2499</v>
      </c>
      <c r="D150" s="4" t="s">
        <v>2720</v>
      </c>
      <c r="E150" s="4"/>
      <c r="F150" s="4" t="str">
        <f>CONCATENATE(D150," ",E150," ",G150)</f>
        <v xml:space="preserve">Fibrovein 3% sol. inj. 5x2ml  </v>
      </c>
      <c r="G150" s="4"/>
      <c r="H150" s="4" t="s">
        <v>55</v>
      </c>
      <c r="I150" s="4">
        <v>5</v>
      </c>
      <c r="J150" s="4">
        <v>30</v>
      </c>
      <c r="K150" s="4" t="s">
        <v>1069</v>
      </c>
      <c r="L150" s="4" t="s">
        <v>1944</v>
      </c>
      <c r="M150" s="4" t="s">
        <v>63</v>
      </c>
      <c r="N150" s="4" t="s">
        <v>27</v>
      </c>
      <c r="O150" s="28" t="s">
        <v>2721</v>
      </c>
    </row>
    <row r="151" spans="1:15" ht="15" x14ac:dyDescent="0.2">
      <c r="A151" s="26" t="s">
        <v>341</v>
      </c>
      <c r="B151" s="26" t="s">
        <v>2499</v>
      </c>
      <c r="C151" s="26" t="s">
        <v>2499</v>
      </c>
      <c r="D151" s="26" t="s">
        <v>2609</v>
      </c>
      <c r="E151" s="26"/>
      <c r="F151" s="26" t="str">
        <f>CONCATENATE(D151," ",E151," ",G151)</f>
        <v xml:space="preserve">FIBROVEIN 3 %, solution injectable 2ml 5x   </v>
      </c>
      <c r="G151" s="26"/>
      <c r="H151" s="26" t="s">
        <v>55</v>
      </c>
      <c r="I151" s="26">
        <v>5</v>
      </c>
      <c r="J151" s="26">
        <v>30</v>
      </c>
      <c r="K151" s="26" t="s">
        <v>2498</v>
      </c>
      <c r="L151" s="26" t="s">
        <v>331</v>
      </c>
      <c r="M151" s="26" t="s">
        <v>332</v>
      </c>
      <c r="N151" s="26" t="s">
        <v>30</v>
      </c>
      <c r="O151" s="28">
        <v>46103</v>
      </c>
    </row>
    <row r="152" spans="1:15" ht="15" x14ac:dyDescent="0.2">
      <c r="A152" s="6" t="s">
        <v>344</v>
      </c>
      <c r="B152" s="6" t="s">
        <v>345</v>
      </c>
      <c r="C152" s="6" t="s">
        <v>346</v>
      </c>
      <c r="D152" s="6" t="s">
        <v>347</v>
      </c>
      <c r="E152" s="6" t="s">
        <v>348</v>
      </c>
      <c r="F152" s="6" t="str">
        <f>CONCATENATE(D152," ",E152," ",G152)</f>
        <v>Dociton 80mg 100x ret.kapsz.</v>
      </c>
      <c r="G152" s="6" t="s">
        <v>349</v>
      </c>
      <c r="H152" s="6" t="s">
        <v>40</v>
      </c>
      <c r="I152" s="6">
        <v>100</v>
      </c>
      <c r="J152" s="6">
        <v>80</v>
      </c>
      <c r="K152" s="6"/>
      <c r="L152" s="6" t="s">
        <v>35</v>
      </c>
      <c r="M152" s="6" t="s">
        <v>36</v>
      </c>
      <c r="N152" s="6" t="s">
        <v>45</v>
      </c>
      <c r="O152" s="28" t="s">
        <v>2871</v>
      </c>
    </row>
    <row r="153" spans="1:15" ht="15" x14ac:dyDescent="0.2">
      <c r="A153" s="6" t="s">
        <v>344</v>
      </c>
      <c r="B153" s="6" t="s">
        <v>345</v>
      </c>
      <c r="C153" s="6" t="s">
        <v>346</v>
      </c>
      <c r="D153" s="6" t="s">
        <v>347</v>
      </c>
      <c r="E153" s="6" t="s">
        <v>350</v>
      </c>
      <c r="F153" s="6" t="str">
        <f>CONCATENATE(D153," ",E153," ",G153)</f>
        <v>Dociton 160mg 100x ret.kapsz.</v>
      </c>
      <c r="G153" s="6" t="s">
        <v>349</v>
      </c>
      <c r="H153" s="6" t="s">
        <v>40</v>
      </c>
      <c r="I153" s="6">
        <v>100</v>
      </c>
      <c r="J153" s="6">
        <v>160</v>
      </c>
      <c r="K153" s="6"/>
      <c r="L153" s="6" t="s">
        <v>35</v>
      </c>
      <c r="M153" s="6" t="s">
        <v>36</v>
      </c>
      <c r="N153" s="6" t="s">
        <v>45</v>
      </c>
      <c r="O153" s="28" t="s">
        <v>2871</v>
      </c>
    </row>
    <row r="154" spans="1:15" ht="15" x14ac:dyDescent="0.2">
      <c r="A154" s="6" t="s">
        <v>344</v>
      </c>
      <c r="B154" s="6" t="s">
        <v>345</v>
      </c>
      <c r="C154" s="6" t="s">
        <v>346</v>
      </c>
      <c r="D154" s="6" t="s">
        <v>347</v>
      </c>
      <c r="E154" s="6" t="s">
        <v>351</v>
      </c>
      <c r="F154" s="6" t="str">
        <f>CONCATENATE(D154," ",E154," ",G154)</f>
        <v>Dociton 1mg/ml 10x inj.</v>
      </c>
      <c r="G154" s="6" t="s">
        <v>54</v>
      </c>
      <c r="H154" s="6" t="s">
        <v>55</v>
      </c>
      <c r="I154" s="6">
        <v>10</v>
      </c>
      <c r="J154" s="6">
        <v>1</v>
      </c>
      <c r="K154" s="6"/>
      <c r="L154" s="6" t="s">
        <v>35</v>
      </c>
      <c r="M154" s="6" t="s">
        <v>36</v>
      </c>
      <c r="N154" s="6" t="s">
        <v>45</v>
      </c>
      <c r="O154" s="28" t="s">
        <v>2871</v>
      </c>
    </row>
    <row r="155" spans="1:15" ht="15" x14ac:dyDescent="0.2">
      <c r="A155" s="6" t="s">
        <v>352</v>
      </c>
      <c r="B155" s="6" t="s">
        <v>353</v>
      </c>
      <c r="C155" s="6" t="s">
        <v>353</v>
      </c>
      <c r="D155" s="6" t="s">
        <v>2274</v>
      </c>
      <c r="E155" s="6"/>
      <c r="F155" s="6" t="str">
        <f>CONCATENATE(D155," ",E155," ",G155)</f>
        <v xml:space="preserve">Sotalol Mylan 80mg tabl 90x  </v>
      </c>
      <c r="G155" s="6"/>
      <c r="H155" s="6" t="s">
        <v>40</v>
      </c>
      <c r="I155" s="6">
        <v>90</v>
      </c>
      <c r="J155" s="6">
        <v>80</v>
      </c>
      <c r="K155" s="6"/>
      <c r="L155" s="6" t="s">
        <v>287</v>
      </c>
      <c r="M155" s="6" t="s">
        <v>288</v>
      </c>
      <c r="N155" s="6" t="s">
        <v>45</v>
      </c>
      <c r="O155" s="28" t="s">
        <v>2360</v>
      </c>
    </row>
    <row r="156" spans="1:15" ht="15" x14ac:dyDescent="0.2">
      <c r="A156" s="26" t="s">
        <v>352</v>
      </c>
      <c r="B156" s="26" t="s">
        <v>353</v>
      </c>
      <c r="C156" s="26" t="s">
        <v>354</v>
      </c>
      <c r="D156" s="26" t="s">
        <v>355</v>
      </c>
      <c r="E156" s="26"/>
      <c r="F156" s="26" t="str">
        <f>CONCATENATE(D156," ",E156," ",G156)</f>
        <v xml:space="preserve">Sotalol RTP 80mg tab 20x  </v>
      </c>
      <c r="G156" s="26"/>
      <c r="H156" s="26" t="s">
        <v>40</v>
      </c>
      <c r="I156" s="26">
        <v>20</v>
      </c>
      <c r="J156" s="26">
        <v>80</v>
      </c>
      <c r="K156" s="26"/>
      <c r="L156" s="26" t="s">
        <v>20</v>
      </c>
      <c r="M156" s="26" t="s">
        <v>20</v>
      </c>
      <c r="N156" s="26" t="s">
        <v>30</v>
      </c>
      <c r="O156" s="28" t="s">
        <v>2779</v>
      </c>
    </row>
    <row r="157" spans="1:15" ht="15" x14ac:dyDescent="0.2">
      <c r="A157" s="26" t="s">
        <v>356</v>
      </c>
      <c r="B157" s="26" t="s">
        <v>357</v>
      </c>
      <c r="C157" s="26" t="s">
        <v>357</v>
      </c>
      <c r="D157" s="26" t="s">
        <v>2248</v>
      </c>
      <c r="E157" s="26"/>
      <c r="F157" s="26" t="str">
        <f>CONCATENATE(D157," ",E157," ",G157)</f>
        <v xml:space="preserve">Nadolol tabletta 80mg 90x  </v>
      </c>
      <c r="G157" s="26"/>
      <c r="H157" s="26" t="s">
        <v>40</v>
      </c>
      <c r="I157" s="26">
        <v>90</v>
      </c>
      <c r="J157" s="26">
        <v>80</v>
      </c>
      <c r="K157" s="26"/>
      <c r="L157" s="26" t="s">
        <v>20</v>
      </c>
      <c r="M157" s="26" t="s">
        <v>20</v>
      </c>
      <c r="N157" s="26" t="s">
        <v>30</v>
      </c>
      <c r="O157" s="28" t="s">
        <v>2779</v>
      </c>
    </row>
    <row r="158" spans="1:15" ht="15" x14ac:dyDescent="0.2">
      <c r="A158" s="69" t="s">
        <v>2584</v>
      </c>
      <c r="B158" s="69" t="s">
        <v>2585</v>
      </c>
      <c r="C158" s="69" t="s">
        <v>2585</v>
      </c>
      <c r="D158" s="69" t="s">
        <v>2695</v>
      </c>
      <c r="E158" s="69"/>
      <c r="F158" s="69" t="str">
        <f>CONCATENATE(D158," ",E158," ",G158)</f>
        <v xml:space="preserve">METOPROLOL CARINOPHARM 1MG/ML INJ 5X5ML         </v>
      </c>
      <c r="G158" s="69"/>
      <c r="H158" s="69" t="s">
        <v>55</v>
      </c>
      <c r="I158" s="69">
        <v>5</v>
      </c>
      <c r="J158" s="69">
        <v>5</v>
      </c>
      <c r="K158" s="69" t="s">
        <v>2696</v>
      </c>
      <c r="L158" s="69" t="s">
        <v>35</v>
      </c>
      <c r="M158" s="69" t="s">
        <v>36</v>
      </c>
      <c r="N158" s="69" t="s">
        <v>861</v>
      </c>
      <c r="O158" s="28">
        <v>45971</v>
      </c>
    </row>
    <row r="159" spans="1:15" ht="15" x14ac:dyDescent="0.2">
      <c r="A159" s="4" t="s">
        <v>2584</v>
      </c>
      <c r="B159" s="4" t="s">
        <v>2585</v>
      </c>
      <c r="C159" s="4" t="s">
        <v>2585</v>
      </c>
      <c r="D159" s="4" t="s">
        <v>2633</v>
      </c>
      <c r="E159" s="4"/>
      <c r="F159" s="4" t="str">
        <f>CONCATENATE(D159," ",E159," ",G159)</f>
        <v xml:space="preserve">METOCARD 1 mg/ml, roztwór do wstrzykiwań 5x5ml  </v>
      </c>
      <c r="G159" s="4"/>
      <c r="H159" s="4" t="s">
        <v>55</v>
      </c>
      <c r="I159" s="4">
        <v>5</v>
      </c>
      <c r="J159" s="4">
        <v>5</v>
      </c>
      <c r="K159" s="4" t="s">
        <v>2636</v>
      </c>
      <c r="L159" s="4" t="s">
        <v>664</v>
      </c>
      <c r="M159" s="4" t="s">
        <v>665</v>
      </c>
      <c r="N159" s="4" t="s">
        <v>27</v>
      </c>
      <c r="O159" s="28" t="s">
        <v>2635</v>
      </c>
    </row>
    <row r="160" spans="1:15" ht="15" x14ac:dyDescent="0.2">
      <c r="A160" s="4" t="s">
        <v>2584</v>
      </c>
      <c r="B160" s="4" t="s">
        <v>2585</v>
      </c>
      <c r="C160" s="4" t="s">
        <v>2585</v>
      </c>
      <c r="D160" s="4" t="s">
        <v>2633</v>
      </c>
      <c r="E160" s="4"/>
      <c r="F160" s="4" t="str">
        <f>CONCATENATE(D160," ",E160," ",G160)</f>
        <v xml:space="preserve">METOCARD 1 mg/ml, roztwór do wstrzykiwań 5x5ml  </v>
      </c>
      <c r="G160" s="4"/>
      <c r="H160" s="4" t="s">
        <v>55</v>
      </c>
      <c r="I160" s="4">
        <v>5</v>
      </c>
      <c r="J160" s="4">
        <v>5</v>
      </c>
      <c r="K160" s="4" t="s">
        <v>2634</v>
      </c>
      <c r="L160" s="4" t="s">
        <v>664</v>
      </c>
      <c r="M160" s="4" t="s">
        <v>665</v>
      </c>
      <c r="N160" s="4" t="s">
        <v>27</v>
      </c>
      <c r="O160" s="28" t="s">
        <v>2635</v>
      </c>
    </row>
    <row r="161" spans="1:15" ht="15" x14ac:dyDescent="0.2">
      <c r="A161" s="4" t="s">
        <v>2584</v>
      </c>
      <c r="B161" s="4" t="s">
        <v>2585</v>
      </c>
      <c r="C161" s="4" t="s">
        <v>2585</v>
      </c>
      <c r="D161" s="4" t="s">
        <v>2588</v>
      </c>
      <c r="E161" s="4"/>
      <c r="F161" s="4" t="str">
        <f>CONCATENATE(D161," ",E161," ",G161)</f>
        <v xml:space="preserve">BELOC 5 mg ampulllen 5x  </v>
      </c>
      <c r="G161" s="4"/>
      <c r="H161" s="4" t="s">
        <v>55</v>
      </c>
      <c r="I161" s="4">
        <v>5</v>
      </c>
      <c r="J161" s="4">
        <v>25</v>
      </c>
      <c r="K161" s="4" t="s">
        <v>2590</v>
      </c>
      <c r="L161" s="4" t="s">
        <v>87</v>
      </c>
      <c r="M161" s="4" t="s">
        <v>88</v>
      </c>
      <c r="N161" s="4" t="s">
        <v>27</v>
      </c>
      <c r="O161" s="28" t="s">
        <v>2591</v>
      </c>
    </row>
    <row r="162" spans="1:15" ht="15" x14ac:dyDescent="0.2">
      <c r="A162" s="4" t="s">
        <v>2584</v>
      </c>
      <c r="B162" s="4" t="s">
        <v>2585</v>
      </c>
      <c r="C162" s="4" t="s">
        <v>2585</v>
      </c>
      <c r="D162" s="4" t="s">
        <v>2589</v>
      </c>
      <c r="E162" s="4"/>
      <c r="F162" s="4" t="str">
        <f>CONCATENATE(D162," ",E162," ",G162)</f>
        <v xml:space="preserve">Beloc i.v. 5mg/5ml oldatos injekció 5x5ml  </v>
      </c>
      <c r="G162" s="4"/>
      <c r="H162" s="4" t="s">
        <v>55</v>
      </c>
      <c r="I162" s="4">
        <v>5</v>
      </c>
      <c r="J162" s="4">
        <v>25</v>
      </c>
      <c r="K162" s="4" t="s">
        <v>2590</v>
      </c>
      <c r="L162" s="4" t="s">
        <v>1271</v>
      </c>
      <c r="M162" s="4" t="s">
        <v>36</v>
      </c>
      <c r="N162" s="4" t="s">
        <v>27</v>
      </c>
      <c r="O162" s="28" t="s">
        <v>2714</v>
      </c>
    </row>
    <row r="163" spans="1:15" ht="15" x14ac:dyDescent="0.2">
      <c r="A163" s="6" t="s">
        <v>2584</v>
      </c>
      <c r="B163" s="6" t="s">
        <v>2585</v>
      </c>
      <c r="C163" s="6" t="s">
        <v>2585</v>
      </c>
      <c r="D163" s="6" t="s">
        <v>2583</v>
      </c>
      <c r="E163" s="6"/>
      <c r="F163" s="6" t="str">
        <f>CONCATENATE(D163," ",E163," ",G163)</f>
        <v xml:space="preserve">Beloc I.V. 5mg/5ml, 5x  </v>
      </c>
      <c r="G163" s="6"/>
      <c r="H163" s="6" t="s">
        <v>55</v>
      </c>
      <c r="I163" s="6">
        <v>5</v>
      </c>
      <c r="J163" s="6">
        <v>25</v>
      </c>
      <c r="K163" s="6"/>
      <c r="L163" s="6" t="s">
        <v>1271</v>
      </c>
      <c r="M163" s="6" t="s">
        <v>36</v>
      </c>
      <c r="N163" s="6" t="s">
        <v>45</v>
      </c>
      <c r="O163" s="28">
        <v>45972</v>
      </c>
    </row>
    <row r="164" spans="1:15" ht="15" x14ac:dyDescent="0.2">
      <c r="A164" s="26" t="s">
        <v>2584</v>
      </c>
      <c r="B164" s="26" t="s">
        <v>2585</v>
      </c>
      <c r="C164" s="26" t="s">
        <v>2585</v>
      </c>
      <c r="D164" s="26" t="s">
        <v>2586</v>
      </c>
      <c r="E164" s="26"/>
      <c r="F164" s="26" t="str">
        <f>CONCATENATE(D164," ",E164," ",G164)</f>
        <v xml:space="preserve">Beloc 5mg/5ml injekció 5ml 5x  </v>
      </c>
      <c r="G164" s="26"/>
      <c r="H164" s="26" t="s">
        <v>55</v>
      </c>
      <c r="I164" s="26">
        <v>5</v>
      </c>
      <c r="J164" s="26">
        <v>25</v>
      </c>
      <c r="K164" s="26" t="s">
        <v>2587</v>
      </c>
      <c r="L164" s="26" t="s">
        <v>1271</v>
      </c>
      <c r="M164" s="26" t="s">
        <v>36</v>
      </c>
      <c r="N164" s="26" t="s">
        <v>30</v>
      </c>
      <c r="O164" s="28">
        <v>45972</v>
      </c>
    </row>
    <row r="165" spans="1:15" ht="15" x14ac:dyDescent="0.2">
      <c r="A165" s="4" t="s">
        <v>2584</v>
      </c>
      <c r="B165" s="4" t="s">
        <v>2585</v>
      </c>
      <c r="C165" s="4" t="s">
        <v>2585</v>
      </c>
      <c r="D165" s="4" t="s">
        <v>2588</v>
      </c>
      <c r="E165" s="4"/>
      <c r="F165" s="4" t="str">
        <f>CONCATENATE(D165," ",E165," ",G165)</f>
        <v xml:space="preserve">BELOC 5 mg ampulllen 5x  </v>
      </c>
      <c r="G165" s="4"/>
      <c r="H165" s="4" t="s">
        <v>55</v>
      </c>
      <c r="I165" s="4">
        <v>5</v>
      </c>
      <c r="J165" s="4">
        <v>25</v>
      </c>
      <c r="K165" s="4" t="s">
        <v>143</v>
      </c>
      <c r="L165" s="4" t="s">
        <v>87</v>
      </c>
      <c r="M165" s="4" t="s">
        <v>88</v>
      </c>
      <c r="N165" s="4" t="s">
        <v>27</v>
      </c>
      <c r="O165" s="28" t="s">
        <v>2591</v>
      </c>
    </row>
    <row r="166" spans="1:15" ht="15" x14ac:dyDescent="0.2">
      <c r="A166" s="4" t="s">
        <v>2584</v>
      </c>
      <c r="B166" s="4" t="s">
        <v>2585</v>
      </c>
      <c r="C166" s="4" t="s">
        <v>2585</v>
      </c>
      <c r="D166" s="4" t="s">
        <v>2589</v>
      </c>
      <c r="E166" s="4"/>
      <c r="F166" s="4" t="str">
        <f>CONCATENATE(D166," ",E166," ",G166)</f>
        <v xml:space="preserve">Beloc i.v. 5mg/5ml oldatos injekció 5x5ml  </v>
      </c>
      <c r="G166" s="4"/>
      <c r="H166" s="4" t="s">
        <v>55</v>
      </c>
      <c r="I166" s="4">
        <v>5</v>
      </c>
      <c r="J166" s="4">
        <v>25</v>
      </c>
      <c r="K166" s="4" t="s">
        <v>221</v>
      </c>
      <c r="L166" s="4" t="s">
        <v>1271</v>
      </c>
      <c r="M166" s="4" t="s">
        <v>36</v>
      </c>
      <c r="N166" s="4" t="s">
        <v>27</v>
      </c>
      <c r="O166" s="28" t="s">
        <v>2591</v>
      </c>
    </row>
    <row r="167" spans="1:15" ht="15" x14ac:dyDescent="0.2">
      <c r="A167" s="26" t="s">
        <v>2214</v>
      </c>
      <c r="B167" s="26" t="s">
        <v>2216</v>
      </c>
      <c r="C167" s="26" t="s">
        <v>2215</v>
      </c>
      <c r="D167" s="26" t="s">
        <v>2213</v>
      </c>
      <c r="E167" s="26"/>
      <c r="F167" s="26" t="str">
        <f>CONCATENATE(D167," ",E167," ",G167)</f>
        <v xml:space="preserve">KERLONE 20Mg filmtabletta 100x  </v>
      </c>
      <c r="G167" s="26"/>
      <c r="H167" s="26" t="s">
        <v>40</v>
      </c>
      <c r="I167" s="26">
        <v>100</v>
      </c>
      <c r="J167" s="26">
        <v>20</v>
      </c>
      <c r="K167" s="26" t="s">
        <v>102</v>
      </c>
      <c r="L167" s="26" t="s">
        <v>1271</v>
      </c>
      <c r="M167" s="26" t="s">
        <v>36</v>
      </c>
      <c r="N167" s="26" t="s">
        <v>30</v>
      </c>
      <c r="O167" s="28" t="s">
        <v>2469</v>
      </c>
    </row>
    <row r="168" spans="1:15" ht="15" x14ac:dyDescent="0.2">
      <c r="A168" s="6" t="s">
        <v>2292</v>
      </c>
      <c r="B168" s="6" t="s">
        <v>2290</v>
      </c>
      <c r="C168" s="6" t="s">
        <v>2290</v>
      </c>
      <c r="D168" s="6" t="s">
        <v>2291</v>
      </c>
      <c r="E168" s="6"/>
      <c r="F168" s="6" t="str">
        <f>CONCATENATE(D168," ",E168," ",G168)</f>
        <v xml:space="preserve">Brevibloc Inj 10mg/ml, 5x10ml  </v>
      </c>
      <c r="G168" s="6"/>
      <c r="H168" s="6" t="s">
        <v>55</v>
      </c>
      <c r="I168" s="6">
        <v>5</v>
      </c>
      <c r="J168" s="6">
        <v>100</v>
      </c>
      <c r="K168" s="6"/>
      <c r="L168" s="6" t="s">
        <v>1271</v>
      </c>
      <c r="M168" s="6" t="s">
        <v>36</v>
      </c>
      <c r="N168" s="6" t="s">
        <v>45</v>
      </c>
      <c r="O168" s="28">
        <v>45541</v>
      </c>
    </row>
    <row r="169" spans="1:15" ht="15" x14ac:dyDescent="0.2">
      <c r="A169" s="26" t="s">
        <v>2292</v>
      </c>
      <c r="B169" s="26" t="s">
        <v>2290</v>
      </c>
      <c r="C169" s="26" t="s">
        <v>2827</v>
      </c>
      <c r="D169" s="26" t="s">
        <v>2828</v>
      </c>
      <c r="E169" s="26"/>
      <c r="F169" s="26" t="str">
        <f>CONCATENATE(D169," ",E169," ",G169)</f>
        <v xml:space="preserve">Brevibloc 10mg/ml oldatos inj 10ml 5x  </v>
      </c>
      <c r="G169" s="26"/>
      <c r="H169" s="26" t="s">
        <v>55</v>
      </c>
      <c r="I169" s="26">
        <v>5</v>
      </c>
      <c r="J169" s="26">
        <v>100</v>
      </c>
      <c r="K169" s="26"/>
      <c r="L169" s="26" t="s">
        <v>20</v>
      </c>
      <c r="M169" s="26" t="s">
        <v>20</v>
      </c>
      <c r="N169" s="26" t="s">
        <v>30</v>
      </c>
      <c r="O169" s="28" t="s">
        <v>2779</v>
      </c>
    </row>
    <row r="170" spans="1:15" ht="15" x14ac:dyDescent="0.2">
      <c r="A170" s="4" t="s">
        <v>358</v>
      </c>
      <c r="B170" s="4" t="s">
        <v>359</v>
      </c>
      <c r="C170" s="4" t="s">
        <v>359</v>
      </c>
      <c r="D170" s="4" t="s">
        <v>2200</v>
      </c>
      <c r="E170" s="4"/>
      <c r="F170" s="4" t="str">
        <f>CONCATENATE(D170," ",E170," ",G170)</f>
        <v xml:space="preserve">Trandate 100mg filmtabletta 30x  </v>
      </c>
      <c r="G170" s="4"/>
      <c r="H170" s="4" t="s">
        <v>40</v>
      </c>
      <c r="I170" s="4">
        <v>30</v>
      </c>
      <c r="J170" s="4">
        <v>100</v>
      </c>
      <c r="K170" s="4"/>
      <c r="L170" s="4" t="s">
        <v>84</v>
      </c>
      <c r="M170" s="4" t="s">
        <v>85</v>
      </c>
      <c r="N170" s="4" t="s">
        <v>27</v>
      </c>
      <c r="O170" s="28" t="s">
        <v>2714</v>
      </c>
    </row>
    <row r="171" spans="1:15" ht="15" x14ac:dyDescent="0.2">
      <c r="A171" s="26" t="s">
        <v>358</v>
      </c>
      <c r="B171" s="26" t="s">
        <v>359</v>
      </c>
      <c r="C171" s="26" t="s">
        <v>2202</v>
      </c>
      <c r="D171" s="26" t="s">
        <v>2200</v>
      </c>
      <c r="E171" s="26"/>
      <c r="F171" s="26" t="str">
        <f>CONCATENATE(D171," ",E171," ",G171)</f>
        <v xml:space="preserve">Trandate 100mg filmtabletta 30x  </v>
      </c>
      <c r="G171" s="26"/>
      <c r="H171" s="26" t="s">
        <v>40</v>
      </c>
      <c r="I171" s="26">
        <v>30</v>
      </c>
      <c r="J171" s="26">
        <v>100</v>
      </c>
      <c r="K171" s="26"/>
      <c r="L171" s="26" t="s">
        <v>20</v>
      </c>
      <c r="M171" s="26" t="s">
        <v>20</v>
      </c>
      <c r="N171" s="26" t="s">
        <v>30</v>
      </c>
      <c r="O171" s="28" t="s">
        <v>2779</v>
      </c>
    </row>
    <row r="172" spans="1:15" ht="15" x14ac:dyDescent="0.2">
      <c r="A172" s="4" t="s">
        <v>358</v>
      </c>
      <c r="B172" s="4" t="s">
        <v>359</v>
      </c>
      <c r="C172" s="4" t="s">
        <v>359</v>
      </c>
      <c r="D172" s="4" t="s">
        <v>2201</v>
      </c>
      <c r="E172" s="4"/>
      <c r="F172" s="4" t="str">
        <f>CONCATENATE(D172," ",E172," ",G172)</f>
        <v xml:space="preserve">Trandate 200mg filmtabletta 30x  </v>
      </c>
      <c r="G172" s="4"/>
      <c r="H172" s="4" t="s">
        <v>40</v>
      </c>
      <c r="I172" s="4">
        <v>30</v>
      </c>
      <c r="J172" s="4">
        <v>200</v>
      </c>
      <c r="K172" s="4"/>
      <c r="L172" s="4" t="s">
        <v>84</v>
      </c>
      <c r="M172" s="4" t="s">
        <v>85</v>
      </c>
      <c r="N172" s="4" t="s">
        <v>27</v>
      </c>
      <c r="O172" s="28" t="s">
        <v>2714</v>
      </c>
    </row>
    <row r="173" spans="1:15" ht="15" x14ac:dyDescent="0.2">
      <c r="A173" s="26" t="s">
        <v>358</v>
      </c>
      <c r="B173" s="26" t="s">
        <v>359</v>
      </c>
      <c r="C173" s="26" t="s">
        <v>2203</v>
      </c>
      <c r="D173" s="26" t="s">
        <v>2201</v>
      </c>
      <c r="E173" s="26"/>
      <c r="F173" s="26" t="str">
        <f>CONCATENATE(D173," ",E173," ",G173)</f>
        <v xml:space="preserve">Trandate 200mg filmtabletta 30x  </v>
      </c>
      <c r="G173" s="26"/>
      <c r="H173" s="26" t="s">
        <v>40</v>
      </c>
      <c r="I173" s="26">
        <v>30</v>
      </c>
      <c r="J173" s="26">
        <v>200</v>
      </c>
      <c r="K173" s="26"/>
      <c r="L173" s="26" t="s">
        <v>20</v>
      </c>
      <c r="M173" s="26" t="s">
        <v>20</v>
      </c>
      <c r="N173" s="26" t="s">
        <v>30</v>
      </c>
      <c r="O173" s="28" t="s">
        <v>2779</v>
      </c>
    </row>
    <row r="174" spans="1:15" ht="15" x14ac:dyDescent="0.2">
      <c r="A174" s="6" t="s">
        <v>358</v>
      </c>
      <c r="B174" s="6" t="s">
        <v>359</v>
      </c>
      <c r="C174" s="6" t="s">
        <v>359</v>
      </c>
      <c r="D174" s="6" t="s">
        <v>363</v>
      </c>
      <c r="E174" s="6" t="s">
        <v>364</v>
      </c>
      <c r="F174" s="6" t="str">
        <f>CONCATENATE(D174," ",E174," ",G174)</f>
        <v>Trandate  5 mg/ml – 20ml 5x Inj</v>
      </c>
      <c r="G174" s="6" t="s">
        <v>162</v>
      </c>
      <c r="H174" s="6" t="s">
        <v>55</v>
      </c>
      <c r="I174" s="6">
        <v>5</v>
      </c>
      <c r="J174" s="6">
        <v>100</v>
      </c>
      <c r="K174" s="6"/>
      <c r="L174" s="6" t="s">
        <v>145</v>
      </c>
      <c r="M174" s="6" t="s">
        <v>146</v>
      </c>
      <c r="N174" s="6" t="s">
        <v>45</v>
      </c>
      <c r="O174" s="28" t="s">
        <v>2871</v>
      </c>
    </row>
    <row r="175" spans="1:15" ht="15" x14ac:dyDescent="0.2">
      <c r="A175" s="26" t="s">
        <v>358</v>
      </c>
      <c r="B175" s="26" t="s">
        <v>359</v>
      </c>
      <c r="C175" s="26" t="s">
        <v>360</v>
      </c>
      <c r="D175" s="26" t="s">
        <v>361</v>
      </c>
      <c r="E175" s="26"/>
      <c r="F175" s="26" t="str">
        <f>CONCATENATE(D175," ",E175," ",G175)</f>
        <v xml:space="preserve">Trandate 5mg/ml oldatos injekció 20ml 5x  </v>
      </c>
      <c r="G175" s="26"/>
      <c r="H175" s="26" t="s">
        <v>55</v>
      </c>
      <c r="I175" s="26">
        <v>5</v>
      </c>
      <c r="J175" s="26">
        <v>100</v>
      </c>
      <c r="K175" s="26" t="s">
        <v>2199</v>
      </c>
      <c r="L175" s="26" t="s">
        <v>145</v>
      </c>
      <c r="M175" s="26" t="s">
        <v>146</v>
      </c>
      <c r="N175" s="26" t="s">
        <v>30</v>
      </c>
      <c r="O175" s="28" t="s">
        <v>2779</v>
      </c>
    </row>
    <row r="176" spans="1:15" ht="15" x14ac:dyDescent="0.2">
      <c r="A176" s="4" t="s">
        <v>358</v>
      </c>
      <c r="B176" s="4" t="s">
        <v>359</v>
      </c>
      <c r="C176" s="4" t="s">
        <v>359</v>
      </c>
      <c r="D176" s="4" t="s">
        <v>362</v>
      </c>
      <c r="E176" s="4"/>
      <c r="F176" s="4" t="str">
        <f>CONCATENATE(D176," ",E176," ",G176)</f>
        <v xml:space="preserve">Trandate 5mg/ml oldatos injekció 5x20ml  </v>
      </c>
      <c r="G176" s="4"/>
      <c r="H176" s="4" t="s">
        <v>55</v>
      </c>
      <c r="I176" s="4">
        <v>5</v>
      </c>
      <c r="J176" s="4">
        <v>100</v>
      </c>
      <c r="K176" s="4"/>
      <c r="L176" s="4" t="s">
        <v>145</v>
      </c>
      <c r="M176" s="4" t="s">
        <v>146</v>
      </c>
      <c r="N176" s="4" t="s">
        <v>27</v>
      </c>
      <c r="O176" s="28" t="s">
        <v>2714</v>
      </c>
    </row>
    <row r="177" spans="1:15" ht="15" x14ac:dyDescent="0.2">
      <c r="A177" s="26" t="s">
        <v>2643</v>
      </c>
      <c r="B177" s="26" t="s">
        <v>2642</v>
      </c>
      <c r="C177" s="26" t="s">
        <v>2642</v>
      </c>
      <c r="D177" s="26" t="s">
        <v>2639</v>
      </c>
      <c r="E177" s="26"/>
      <c r="F177" s="26" t="str">
        <f>CONCATENATE(D177," ",E177," ",G177)</f>
        <v xml:space="preserve">Loxen 20mg tabletta 90x   </v>
      </c>
      <c r="G177" s="26"/>
      <c r="H177" s="26" t="s">
        <v>40</v>
      </c>
      <c r="I177" s="26">
        <v>90</v>
      </c>
      <c r="J177" s="26">
        <v>20</v>
      </c>
      <c r="K177" s="26" t="s">
        <v>2641</v>
      </c>
      <c r="L177" s="26" t="s">
        <v>2640</v>
      </c>
      <c r="M177" s="26" t="s">
        <v>332</v>
      </c>
      <c r="N177" s="26" t="s">
        <v>30</v>
      </c>
      <c r="O177" s="28" t="s">
        <v>2779</v>
      </c>
    </row>
    <row r="178" spans="1:15" ht="15" x14ac:dyDescent="0.2">
      <c r="A178" s="26" t="s">
        <v>2643</v>
      </c>
      <c r="B178" s="26" t="s">
        <v>2642</v>
      </c>
      <c r="C178" s="26" t="s">
        <v>2642</v>
      </c>
      <c r="D178" s="26" t="s">
        <v>2638</v>
      </c>
      <c r="E178" s="26"/>
      <c r="F178" s="26" t="str">
        <f>CONCATENATE(D178," ",E178," ",G178)</f>
        <v xml:space="preserve">Loxen 20mg tabletta 30x   </v>
      </c>
      <c r="G178" s="26"/>
      <c r="H178" s="26" t="s">
        <v>40</v>
      </c>
      <c r="I178" s="26">
        <v>30</v>
      </c>
      <c r="J178" s="26">
        <v>20</v>
      </c>
      <c r="K178" s="26" t="s">
        <v>2641</v>
      </c>
      <c r="L178" s="26" t="s">
        <v>2640</v>
      </c>
      <c r="M178" s="26" t="s">
        <v>332</v>
      </c>
      <c r="N178" s="26" t="s">
        <v>30</v>
      </c>
      <c r="O178" s="28">
        <v>46066</v>
      </c>
    </row>
    <row r="179" spans="1:15" ht="15" x14ac:dyDescent="0.2">
      <c r="A179" s="4" t="s">
        <v>365</v>
      </c>
      <c r="B179" s="4" t="s">
        <v>366</v>
      </c>
      <c r="C179" s="4" t="s">
        <v>367</v>
      </c>
      <c r="D179" s="4" t="s">
        <v>2792</v>
      </c>
      <c r="E179" s="4"/>
      <c r="F179" s="4" t="str">
        <f>CONCATENATE(D179," ",E179," ",G179)</f>
        <v xml:space="preserve">NIMOTOP 30 MG, COMPRIMATE FILMATE 100X                                                                                    </v>
      </c>
      <c r="G179" s="4"/>
      <c r="H179" s="4" t="s">
        <v>40</v>
      </c>
      <c r="I179" s="4">
        <v>100</v>
      </c>
      <c r="J179" s="4">
        <v>30</v>
      </c>
      <c r="K179" s="4"/>
      <c r="L179" s="4" t="s">
        <v>100</v>
      </c>
      <c r="M179" s="4" t="s">
        <v>101</v>
      </c>
      <c r="N179" s="4" t="s">
        <v>27</v>
      </c>
      <c r="O179" s="28" t="s">
        <v>2779</v>
      </c>
    </row>
    <row r="180" spans="1:15" ht="15" x14ac:dyDescent="0.2">
      <c r="A180" s="6" t="s">
        <v>365</v>
      </c>
      <c r="B180" s="6" t="s">
        <v>366</v>
      </c>
      <c r="C180" s="6" t="s">
        <v>366</v>
      </c>
      <c r="D180" s="6" t="s">
        <v>368</v>
      </c>
      <c r="E180" s="6" t="s">
        <v>369</v>
      </c>
      <c r="F180" s="6" t="str">
        <f>CONCATENATE(D180," ",E180," ",G180)</f>
        <v>Brainal 30mg 100x ftbl.</v>
      </c>
      <c r="G180" s="6" t="s">
        <v>61</v>
      </c>
      <c r="H180" s="6" t="s">
        <v>40</v>
      </c>
      <c r="I180" s="6">
        <v>100</v>
      </c>
      <c r="J180" s="6">
        <v>30</v>
      </c>
      <c r="K180" s="6" t="s">
        <v>137</v>
      </c>
      <c r="L180" s="6" t="s">
        <v>145</v>
      </c>
      <c r="M180" s="6" t="s">
        <v>146</v>
      </c>
      <c r="N180" s="6" t="s">
        <v>45</v>
      </c>
      <c r="O180" s="28" t="s">
        <v>2871</v>
      </c>
    </row>
    <row r="181" spans="1:15" ht="15" x14ac:dyDescent="0.2">
      <c r="A181" s="26" t="s">
        <v>365</v>
      </c>
      <c r="B181" s="26" t="s">
        <v>366</v>
      </c>
      <c r="C181" s="26" t="s">
        <v>366</v>
      </c>
      <c r="D181" s="26" t="s">
        <v>370</v>
      </c>
      <c r="E181" s="26"/>
      <c r="F181" s="26" t="str">
        <f>CONCATENATE(D181," ",E181," ",G181)</f>
        <v xml:space="preserve">Brainal 30mg filmtabletta 30x  </v>
      </c>
      <c r="G181" s="26"/>
      <c r="H181" s="26" t="s">
        <v>40</v>
      </c>
      <c r="I181" s="26">
        <v>30</v>
      </c>
      <c r="J181" s="26">
        <v>30</v>
      </c>
      <c r="K181" s="26"/>
      <c r="L181" s="26" t="s">
        <v>145</v>
      </c>
      <c r="M181" s="26" t="s">
        <v>146</v>
      </c>
      <c r="N181" s="26" t="s">
        <v>30</v>
      </c>
      <c r="O181" s="28" t="s">
        <v>2779</v>
      </c>
    </row>
    <row r="182" spans="1:15" ht="15" x14ac:dyDescent="0.2">
      <c r="A182" s="4" t="s">
        <v>365</v>
      </c>
      <c r="B182" s="4" t="s">
        <v>366</v>
      </c>
      <c r="C182" s="4" t="s">
        <v>366</v>
      </c>
      <c r="D182" s="4" t="s">
        <v>370</v>
      </c>
      <c r="E182" s="4"/>
      <c r="F182" s="4" t="str">
        <f>CONCATENATE(D182," ",E182," ",G182)</f>
        <v xml:space="preserve">Brainal 30mg filmtabletta 30x  </v>
      </c>
      <c r="G182" s="4"/>
      <c r="H182" s="4" t="s">
        <v>40</v>
      </c>
      <c r="I182" s="4">
        <v>30</v>
      </c>
      <c r="J182" s="4">
        <v>30</v>
      </c>
      <c r="K182" s="4"/>
      <c r="L182" s="4" t="s">
        <v>145</v>
      </c>
      <c r="M182" s="4" t="s">
        <v>146</v>
      </c>
      <c r="N182" s="4" t="s">
        <v>27</v>
      </c>
      <c r="O182" s="28" t="s">
        <v>2714</v>
      </c>
    </row>
    <row r="183" spans="1:15" ht="15" x14ac:dyDescent="0.2">
      <c r="A183" s="6" t="s">
        <v>365</v>
      </c>
      <c r="B183" s="6" t="s">
        <v>366</v>
      </c>
      <c r="C183" s="6" t="s">
        <v>366</v>
      </c>
      <c r="D183" s="6" t="s">
        <v>371</v>
      </c>
      <c r="E183" s="6" t="s">
        <v>372</v>
      </c>
      <c r="F183" s="6" t="str">
        <f>CONCATENATE(D183," ",E183," ",G183)</f>
        <v>Nimodipin Carinopharm 10mg/50ml 10x inj.</v>
      </c>
      <c r="G183" s="6" t="s">
        <v>54</v>
      </c>
      <c r="H183" s="6" t="s">
        <v>55</v>
      </c>
      <c r="I183" s="6">
        <v>10</v>
      </c>
      <c r="J183" s="6">
        <v>10</v>
      </c>
      <c r="K183" s="6" t="s">
        <v>137</v>
      </c>
      <c r="L183" s="6" t="s">
        <v>35</v>
      </c>
      <c r="M183" s="6" t="s">
        <v>36</v>
      </c>
      <c r="N183" s="6" t="s">
        <v>45</v>
      </c>
      <c r="O183" s="28" t="s">
        <v>2871</v>
      </c>
    </row>
    <row r="184" spans="1:15" ht="15" x14ac:dyDescent="0.2">
      <c r="A184" s="26" t="s">
        <v>365</v>
      </c>
      <c r="B184" s="26" t="s">
        <v>366</v>
      </c>
      <c r="C184" s="26" t="s">
        <v>367</v>
      </c>
      <c r="D184" s="26" t="s">
        <v>2348</v>
      </c>
      <c r="E184" s="26"/>
      <c r="F184" s="26" t="str">
        <f>CONCATENATE(D184," ",E184," ",G184)</f>
        <v xml:space="preserve">Nimotop S 10mg/50ml inj 5x  </v>
      </c>
      <c r="G184" s="26"/>
      <c r="H184" s="26" t="s">
        <v>55</v>
      </c>
      <c r="I184" s="26">
        <v>5</v>
      </c>
      <c r="J184" s="26">
        <v>10</v>
      </c>
      <c r="K184" s="26"/>
      <c r="L184" s="26" t="s">
        <v>20</v>
      </c>
      <c r="M184" s="26" t="s">
        <v>20</v>
      </c>
      <c r="N184" s="26" t="s">
        <v>30</v>
      </c>
      <c r="O184" s="28" t="s">
        <v>2779</v>
      </c>
    </row>
    <row r="185" spans="1:15" ht="15" x14ac:dyDescent="0.2">
      <c r="A185" s="4" t="s">
        <v>365</v>
      </c>
      <c r="B185" s="4" t="s">
        <v>367</v>
      </c>
      <c r="C185" s="4" t="s">
        <v>367</v>
      </c>
      <c r="D185" s="4" t="s">
        <v>2708</v>
      </c>
      <c r="E185" s="4"/>
      <c r="F185" s="4" t="str">
        <f>CONCATENATE(D185," ",E185," ",G185)</f>
        <v xml:space="preserve">Nimotop 10mg infúziós oldat 1x50ml  </v>
      </c>
      <c r="G185" s="4"/>
      <c r="H185" s="4" t="s">
        <v>55</v>
      </c>
      <c r="I185" s="4">
        <v>1</v>
      </c>
      <c r="J185" s="4">
        <v>10</v>
      </c>
      <c r="K185" s="4" t="s">
        <v>20</v>
      </c>
      <c r="L185" s="4" t="s">
        <v>87</v>
      </c>
      <c r="M185" s="4"/>
      <c r="N185" s="4" t="s">
        <v>27</v>
      </c>
      <c r="O185" s="28" t="s">
        <v>2714</v>
      </c>
    </row>
    <row r="186" spans="1:15" ht="15" x14ac:dyDescent="0.2">
      <c r="A186" s="4" t="s">
        <v>373</v>
      </c>
      <c r="B186" s="4" t="s">
        <v>374</v>
      </c>
      <c r="C186" s="4" t="s">
        <v>375</v>
      </c>
      <c r="D186" s="4" t="s">
        <v>376</v>
      </c>
      <c r="E186" s="4"/>
      <c r="F186" s="4" t="str">
        <f>CONCATENATE(D186," ",E186," ",G186)</f>
        <v xml:space="preserve">Colestyramin ratiopharm 4g por belsőleges szuszpenzióhoz 100x  </v>
      </c>
      <c r="G186" s="4"/>
      <c r="H186" s="4" t="s">
        <v>40</v>
      </c>
      <c r="I186" s="4">
        <v>100</v>
      </c>
      <c r="J186" s="4">
        <v>4000</v>
      </c>
      <c r="K186" s="4"/>
      <c r="L186" s="4" t="s">
        <v>35</v>
      </c>
      <c r="M186" s="4" t="s">
        <v>36</v>
      </c>
      <c r="N186" s="4" t="s">
        <v>27</v>
      </c>
      <c r="O186" s="28" t="s">
        <v>2356</v>
      </c>
    </row>
    <row r="187" spans="1:15" ht="15" x14ac:dyDescent="0.2">
      <c r="A187" s="6" t="s">
        <v>373</v>
      </c>
      <c r="B187" s="6" t="s">
        <v>374</v>
      </c>
      <c r="C187" s="6" t="s">
        <v>377</v>
      </c>
      <c r="D187" s="6" t="s">
        <v>378</v>
      </c>
      <c r="E187" s="6" t="s">
        <v>379</v>
      </c>
      <c r="F187" s="6" t="str">
        <f>CONCATENATE(D187," ",E187," ",G187)</f>
        <v>Quantalan 4g 100x Pfi</v>
      </c>
      <c r="G187" s="6" t="s">
        <v>380</v>
      </c>
      <c r="H187" s="6" t="s">
        <v>40</v>
      </c>
      <c r="I187" s="6">
        <v>100</v>
      </c>
      <c r="J187" s="6">
        <v>4000</v>
      </c>
      <c r="K187" s="6"/>
      <c r="L187" s="6" t="s">
        <v>35</v>
      </c>
      <c r="M187" s="6" t="s">
        <v>36</v>
      </c>
      <c r="N187" s="6" t="s">
        <v>45</v>
      </c>
      <c r="O187" s="28" t="s">
        <v>2871</v>
      </c>
    </row>
    <row r="188" spans="1:15" ht="15" x14ac:dyDescent="0.2">
      <c r="A188" s="6" t="s">
        <v>373</v>
      </c>
      <c r="B188" s="6" t="s">
        <v>374</v>
      </c>
      <c r="C188" s="6" t="s">
        <v>381</v>
      </c>
      <c r="D188" s="6" t="s">
        <v>382</v>
      </c>
      <c r="E188" s="6" t="s">
        <v>383</v>
      </c>
      <c r="F188" s="6" t="str">
        <f>CONCATENATE(D188," ",E188," ",G188)</f>
        <v>Colestyramin 1A Pharma 4g 50x por</v>
      </c>
      <c r="G188" s="6" t="s">
        <v>156</v>
      </c>
      <c r="H188" s="6" t="s">
        <v>40</v>
      </c>
      <c r="I188" s="6">
        <v>50</v>
      </c>
      <c r="J188" s="6">
        <v>4000</v>
      </c>
      <c r="K188" s="6"/>
      <c r="L188" s="6" t="s">
        <v>35</v>
      </c>
      <c r="M188" s="6" t="s">
        <v>36</v>
      </c>
      <c r="N188" s="6" t="s">
        <v>45</v>
      </c>
      <c r="O188" s="28" t="s">
        <v>2871</v>
      </c>
    </row>
    <row r="189" spans="1:15" ht="15" x14ac:dyDescent="0.2">
      <c r="A189" s="6" t="s">
        <v>373</v>
      </c>
      <c r="B189" s="6" t="s">
        <v>374</v>
      </c>
      <c r="C189" s="6" t="s">
        <v>377</v>
      </c>
      <c r="D189" s="6" t="s">
        <v>384</v>
      </c>
      <c r="E189" s="6" t="s">
        <v>383</v>
      </c>
      <c r="F189" s="6" t="str">
        <f>CONCATENATE(D189," ",E189," ",G189)</f>
        <v>Quantalan  4g 50x Pfi</v>
      </c>
      <c r="G189" s="6" t="s">
        <v>380</v>
      </c>
      <c r="H189" s="6" t="s">
        <v>40</v>
      </c>
      <c r="I189" s="6">
        <v>50</v>
      </c>
      <c r="J189" s="6">
        <v>4000</v>
      </c>
      <c r="K189" s="6"/>
      <c r="L189" s="6" t="s">
        <v>35</v>
      </c>
      <c r="M189" s="6" t="s">
        <v>36</v>
      </c>
      <c r="N189" s="6" t="s">
        <v>45</v>
      </c>
      <c r="O189" s="28">
        <v>45467</v>
      </c>
    </row>
    <row r="190" spans="1:15" ht="15" x14ac:dyDescent="0.2">
      <c r="A190" s="6" t="s">
        <v>2901</v>
      </c>
      <c r="B190" s="6" t="s">
        <v>2902</v>
      </c>
      <c r="C190" s="6" t="s">
        <v>2902</v>
      </c>
      <c r="D190" s="6" t="s">
        <v>2900</v>
      </c>
      <c r="E190" s="6"/>
      <c r="F190" s="6" t="str">
        <f>CONCATENATE(D190," ",E190," ",G190)</f>
        <v xml:space="preserve">Pigmanorm 15g 1x  </v>
      </c>
      <c r="G190" s="6"/>
      <c r="H190" s="6" t="s">
        <v>387</v>
      </c>
      <c r="I190" s="6">
        <v>15</v>
      </c>
      <c r="J190" s="6">
        <v>1</v>
      </c>
      <c r="K190" s="6"/>
      <c r="L190" s="6" t="s">
        <v>20</v>
      </c>
      <c r="M190" s="6" t="s">
        <v>20</v>
      </c>
      <c r="N190" s="6" t="s">
        <v>45</v>
      </c>
      <c r="O190" s="28" t="s">
        <v>2871</v>
      </c>
    </row>
    <row r="191" spans="1:15" ht="15" x14ac:dyDescent="0.2">
      <c r="A191" s="6" t="s">
        <v>2875</v>
      </c>
      <c r="B191" s="6" t="s">
        <v>2874</v>
      </c>
      <c r="C191" s="6" t="s">
        <v>2874</v>
      </c>
      <c r="D191" s="6" t="s">
        <v>2872</v>
      </c>
      <c r="E191" s="6"/>
      <c r="F191" s="6" t="str">
        <f>CONCATENATE(D191," ",E191," ",G191)</f>
        <v xml:space="preserve">BD Chloraprep 3ml appl. 2%/70%  V/V 25x  </v>
      </c>
      <c r="G191" s="6"/>
      <c r="H191" s="6" t="s">
        <v>2873</v>
      </c>
      <c r="I191" s="6">
        <v>25</v>
      </c>
      <c r="J191" s="6">
        <v>72</v>
      </c>
      <c r="K191" s="6"/>
      <c r="L191" s="6" t="s">
        <v>20</v>
      </c>
      <c r="M191" s="6" t="s">
        <v>20</v>
      </c>
      <c r="N191" s="6" t="s">
        <v>45</v>
      </c>
      <c r="O191" s="28" t="s">
        <v>2871</v>
      </c>
    </row>
    <row r="192" spans="1:15" ht="15" x14ac:dyDescent="0.2">
      <c r="A192" s="26" t="s">
        <v>2345</v>
      </c>
      <c r="B192" s="26" t="s">
        <v>2344</v>
      </c>
      <c r="C192" s="26" t="s">
        <v>2344</v>
      </c>
      <c r="D192" s="26" t="s">
        <v>2343</v>
      </c>
      <c r="E192" s="26"/>
      <c r="F192" s="26" t="str">
        <f>CONCATENATE(D192," ",E192," ",G192)</f>
        <v xml:space="preserve">Differin 0,1% gel 50g 1x  </v>
      </c>
      <c r="G192" s="26"/>
      <c r="H192" s="26" t="s">
        <v>387</v>
      </c>
      <c r="I192" s="26">
        <v>50</v>
      </c>
      <c r="J192" s="26">
        <v>0.1</v>
      </c>
      <c r="K192" s="26"/>
      <c r="L192" s="26" t="s">
        <v>20</v>
      </c>
      <c r="M192" s="26" t="s">
        <v>20</v>
      </c>
      <c r="N192" s="26" t="s">
        <v>30</v>
      </c>
      <c r="O192" s="28" t="s">
        <v>2469</v>
      </c>
    </row>
    <row r="193" spans="1:15" ht="15" x14ac:dyDescent="0.2">
      <c r="A193" s="6" t="s">
        <v>2567</v>
      </c>
      <c r="B193" s="6" t="s">
        <v>2566</v>
      </c>
      <c r="C193" s="6" t="s">
        <v>2566</v>
      </c>
      <c r="D193" s="6" t="s">
        <v>2565</v>
      </c>
      <c r="E193" s="6"/>
      <c r="F193" s="6" t="str">
        <f>CONCATENATE(D193," ",E193," ",G193)</f>
        <v xml:space="preserve">Aklief 50mcg/g krém 1x30g  </v>
      </c>
      <c r="G193" s="6"/>
      <c r="H193" s="6" t="s">
        <v>387</v>
      </c>
      <c r="I193" s="6">
        <v>30</v>
      </c>
      <c r="J193" s="6">
        <v>50</v>
      </c>
      <c r="K193" s="6"/>
      <c r="L193" s="6"/>
      <c r="M193" s="6"/>
      <c r="N193" s="6" t="s">
        <v>45</v>
      </c>
      <c r="O193" s="28">
        <v>45909</v>
      </c>
    </row>
    <row r="194" spans="1:15" ht="15" x14ac:dyDescent="0.2">
      <c r="A194" s="4" t="s">
        <v>2507</v>
      </c>
      <c r="B194" s="4" t="s">
        <v>2505</v>
      </c>
      <c r="C194" s="4" t="s">
        <v>2505</v>
      </c>
      <c r="D194" s="4" t="s">
        <v>2504</v>
      </c>
      <c r="E194" s="4"/>
      <c r="F194" s="4" t="str">
        <f>CONCATENATE(D194," ",E194," ",G194)</f>
        <v xml:space="preserve">Akneroxid Gel 50 mg/g 50g  </v>
      </c>
      <c r="G194" s="4"/>
      <c r="H194" s="4" t="s">
        <v>387</v>
      </c>
      <c r="I194" s="4">
        <v>50</v>
      </c>
      <c r="J194" s="4">
        <v>50</v>
      </c>
      <c r="K194" s="4" t="s">
        <v>221</v>
      </c>
      <c r="L194" s="4" t="s">
        <v>1271</v>
      </c>
      <c r="M194" s="4" t="s">
        <v>36</v>
      </c>
      <c r="N194" s="4" t="s">
        <v>27</v>
      </c>
      <c r="O194" s="28" t="s">
        <v>2336</v>
      </c>
    </row>
    <row r="195" spans="1:15" ht="15" x14ac:dyDescent="0.2">
      <c r="A195" s="4" t="s">
        <v>2507</v>
      </c>
      <c r="B195" s="4" t="s">
        <v>2505</v>
      </c>
      <c r="C195" s="4" t="s">
        <v>2505</v>
      </c>
      <c r="D195" s="4" t="s">
        <v>2506</v>
      </c>
      <c r="E195" s="4"/>
      <c r="F195" s="4" t="str">
        <f>CONCATENATE(D195," ",E195," ",G195)</f>
        <v xml:space="preserve">Benzaknen 5% Gel 30g (50mg/1g)  </v>
      </c>
      <c r="G195" s="4"/>
      <c r="H195" s="4" t="s">
        <v>387</v>
      </c>
      <c r="I195" s="4">
        <v>30</v>
      </c>
      <c r="J195" s="4">
        <v>50</v>
      </c>
      <c r="K195" s="4" t="s">
        <v>143</v>
      </c>
      <c r="L195" s="4" t="s">
        <v>87</v>
      </c>
      <c r="M195" s="4" t="s">
        <v>88</v>
      </c>
      <c r="N195" s="4" t="s">
        <v>27</v>
      </c>
      <c r="O195" s="28" t="s">
        <v>2336</v>
      </c>
    </row>
    <row r="196" spans="1:15" ht="15" x14ac:dyDescent="0.2">
      <c r="A196" s="6" t="s">
        <v>2507</v>
      </c>
      <c r="B196" s="6" t="s">
        <v>2505</v>
      </c>
      <c r="C196" s="6" t="s">
        <v>2568</v>
      </c>
      <c r="D196" s="6" t="s">
        <v>2569</v>
      </c>
      <c r="E196" s="6"/>
      <c r="F196" s="6" t="str">
        <f>CONCATENATE(D196," ",E196," ",G196)</f>
        <v xml:space="preserve">Akneroxid 50mg/g 1x50g  </v>
      </c>
      <c r="G196" s="6"/>
      <c r="H196" s="6" t="s">
        <v>387</v>
      </c>
      <c r="I196" s="6">
        <v>1</v>
      </c>
      <c r="J196" s="6">
        <v>50</v>
      </c>
      <c r="K196" s="6"/>
      <c r="L196" s="6"/>
      <c r="M196" s="6"/>
      <c r="N196" s="6" t="s">
        <v>45</v>
      </c>
      <c r="O196" s="28">
        <v>45909</v>
      </c>
    </row>
    <row r="197" spans="1:15" ht="15" x14ac:dyDescent="0.2">
      <c r="A197" s="4" t="s">
        <v>1321</v>
      </c>
      <c r="B197" s="4" t="s">
        <v>2267</v>
      </c>
      <c r="C197" s="4" t="s">
        <v>2267</v>
      </c>
      <c r="D197" s="4" t="s">
        <v>2793</v>
      </c>
      <c r="E197" s="4"/>
      <c r="F197" s="4" t="str">
        <f>CONCATENATE(D197," ",E197," ",G197)</f>
        <v xml:space="preserve">SKID® 100 FILMTABLETTEN 50X                                                                                               </v>
      </c>
      <c r="G197" s="4"/>
      <c r="H197" s="4" t="s">
        <v>40</v>
      </c>
      <c r="I197" s="4">
        <v>50</v>
      </c>
      <c r="J197" s="4">
        <v>100</v>
      </c>
      <c r="K197" s="4"/>
      <c r="L197" s="4" t="s">
        <v>1271</v>
      </c>
      <c r="M197" s="4" t="s">
        <v>36</v>
      </c>
      <c r="N197" s="4" t="s">
        <v>27</v>
      </c>
      <c r="O197" s="28" t="s">
        <v>2779</v>
      </c>
    </row>
    <row r="198" spans="1:15" ht="15" x14ac:dyDescent="0.2">
      <c r="A198" s="6" t="s">
        <v>1321</v>
      </c>
      <c r="B198" s="6" t="s">
        <v>2267</v>
      </c>
      <c r="C198" s="6" t="s">
        <v>2267</v>
      </c>
      <c r="D198" s="6" t="s">
        <v>2424</v>
      </c>
      <c r="E198" s="6"/>
      <c r="F198" s="6" t="str">
        <f>CONCATENATE(D198," ",E198," ",G198)</f>
        <v xml:space="preserve">SKID Zentiva 100mg 50x  </v>
      </c>
      <c r="G198" s="6"/>
      <c r="H198" s="6" t="s">
        <v>40</v>
      </c>
      <c r="I198" s="6">
        <v>50</v>
      </c>
      <c r="J198" s="6">
        <v>100</v>
      </c>
      <c r="K198" s="6"/>
      <c r="L198" s="6" t="s">
        <v>1271</v>
      </c>
      <c r="M198" s="6" t="s">
        <v>36</v>
      </c>
      <c r="N198" s="27" t="s">
        <v>45</v>
      </c>
      <c r="O198" s="28">
        <v>45789</v>
      </c>
    </row>
    <row r="199" spans="1:15" ht="15" x14ac:dyDescent="0.2">
      <c r="A199" s="6" t="s">
        <v>389</v>
      </c>
      <c r="B199" s="6" t="s">
        <v>390</v>
      </c>
      <c r="C199" s="6" t="s">
        <v>390</v>
      </c>
      <c r="D199" s="6" t="s">
        <v>391</v>
      </c>
      <c r="E199" s="6" t="s">
        <v>392</v>
      </c>
      <c r="F199" s="6" t="str">
        <f>CONCATENATE(D199," ",E199," ",G199)</f>
        <v>Toctino 30mg 30x kapsz.</v>
      </c>
      <c r="G199" s="6" t="s">
        <v>305</v>
      </c>
      <c r="H199" s="6" t="s">
        <v>40</v>
      </c>
      <c r="I199" s="6">
        <v>30</v>
      </c>
      <c r="J199" s="6">
        <v>30</v>
      </c>
      <c r="K199" s="6"/>
      <c r="L199" s="6" t="s">
        <v>287</v>
      </c>
      <c r="M199" s="6" t="s">
        <v>288</v>
      </c>
      <c r="N199" s="6" t="s">
        <v>45</v>
      </c>
      <c r="O199" s="28" t="s">
        <v>2871</v>
      </c>
    </row>
    <row r="200" spans="1:15" ht="15" x14ac:dyDescent="0.2">
      <c r="A200" s="4" t="s">
        <v>393</v>
      </c>
      <c r="B200" s="4" t="s">
        <v>1028</v>
      </c>
      <c r="C200" s="4" t="s">
        <v>1028</v>
      </c>
      <c r="D200" s="4" t="s">
        <v>2266</v>
      </c>
      <c r="E200" s="4"/>
      <c r="F200" s="4" t="str">
        <f>CONCATENATE(D200," ",E200," ",G200)</f>
        <v xml:space="preserve">Soolantra 10mg/g krém 45g  </v>
      </c>
      <c r="G200" s="4"/>
      <c r="H200" s="4" t="s">
        <v>387</v>
      </c>
      <c r="I200" s="4">
        <v>45</v>
      </c>
      <c r="J200" s="4">
        <v>10</v>
      </c>
      <c r="K200" s="4"/>
      <c r="L200" s="4" t="s">
        <v>1271</v>
      </c>
      <c r="M200" s="4" t="s">
        <v>36</v>
      </c>
      <c r="N200" s="4" t="s">
        <v>27</v>
      </c>
      <c r="O200" s="28" t="s">
        <v>2356</v>
      </c>
    </row>
    <row r="201" spans="1:15" ht="15" x14ac:dyDescent="0.2">
      <c r="A201" s="6" t="s">
        <v>393</v>
      </c>
      <c r="B201" s="6" t="s">
        <v>394</v>
      </c>
      <c r="C201" s="6" t="s">
        <v>394</v>
      </c>
      <c r="D201" s="6" t="s">
        <v>395</v>
      </c>
      <c r="E201" s="6" t="s">
        <v>396</v>
      </c>
      <c r="F201" s="6" t="str">
        <f>CONCATENATE(D201," ",E201," ",G201)</f>
        <v>Potaba Glenwood 500mg 3x240x kapsz.</v>
      </c>
      <c r="G201" s="6" t="s">
        <v>305</v>
      </c>
      <c r="H201" s="6" t="s">
        <v>40</v>
      </c>
      <c r="I201" s="6">
        <v>720</v>
      </c>
      <c r="J201" s="6">
        <v>500</v>
      </c>
      <c r="K201" s="6"/>
      <c r="L201" s="6" t="s">
        <v>397</v>
      </c>
      <c r="M201" s="6" t="s">
        <v>398</v>
      </c>
      <c r="N201" s="6" t="s">
        <v>45</v>
      </c>
      <c r="O201" s="28" t="s">
        <v>2871</v>
      </c>
    </row>
    <row r="202" spans="1:15" ht="15" x14ac:dyDescent="0.2">
      <c r="A202" s="4" t="s">
        <v>399</v>
      </c>
      <c r="B202" s="4" t="s">
        <v>400</v>
      </c>
      <c r="C202" s="4" t="s">
        <v>400</v>
      </c>
      <c r="D202" s="4" t="s">
        <v>406</v>
      </c>
      <c r="E202" s="4"/>
      <c r="F202" s="4" t="str">
        <f>CONCATENATE(D202," ",E202," ",G202)</f>
        <v xml:space="preserve">Albothyl koncentrátum 36% hüvelyi oldat 1x100ml  </v>
      </c>
      <c r="G202" s="4"/>
      <c r="H202" s="4" t="s">
        <v>402</v>
      </c>
      <c r="I202" s="4">
        <v>1</v>
      </c>
      <c r="J202" s="4"/>
      <c r="K202" s="4"/>
      <c r="L202" s="4" t="s">
        <v>35</v>
      </c>
      <c r="M202" s="4" t="s">
        <v>36</v>
      </c>
      <c r="N202" s="4" t="s">
        <v>27</v>
      </c>
      <c r="O202" s="28" t="s">
        <v>2714</v>
      </c>
    </row>
    <row r="203" spans="1:15" ht="15" x14ac:dyDescent="0.2">
      <c r="A203" s="6" t="s">
        <v>399</v>
      </c>
      <c r="B203" s="6" t="s">
        <v>400</v>
      </c>
      <c r="C203" s="6" t="s">
        <v>400</v>
      </c>
      <c r="D203" s="6" t="s">
        <v>403</v>
      </c>
      <c r="E203" s="6" t="s">
        <v>404</v>
      </c>
      <c r="F203" s="6" t="str">
        <f>CONCATENATE(D203," ",E203," ",G203)</f>
        <v>Albothyl konc. 0,36 1x old.</v>
      </c>
      <c r="G203" s="6" t="s">
        <v>405</v>
      </c>
      <c r="H203" s="6" t="s">
        <v>402</v>
      </c>
      <c r="I203" s="6">
        <v>1</v>
      </c>
      <c r="J203" s="6"/>
      <c r="K203" s="6"/>
      <c r="L203" s="6" t="s">
        <v>35</v>
      </c>
      <c r="M203" s="6" t="s">
        <v>36</v>
      </c>
      <c r="N203" s="6" t="s">
        <v>45</v>
      </c>
      <c r="O203" s="28" t="s">
        <v>2871</v>
      </c>
    </row>
    <row r="204" spans="1:15" ht="15" x14ac:dyDescent="0.2">
      <c r="A204" s="26" t="s">
        <v>399</v>
      </c>
      <c r="B204" s="26" t="s">
        <v>400</v>
      </c>
      <c r="C204" s="26" t="s">
        <v>400</v>
      </c>
      <c r="D204" s="73" t="s">
        <v>401</v>
      </c>
      <c r="E204" s="26"/>
      <c r="F204" s="26" t="str">
        <f>CONCATENATE(D204," ",E204," ",G204)</f>
        <v xml:space="preserve">Albothyl konc 36% hüvelyoldat 100ml 1x  </v>
      </c>
      <c r="G204" s="26"/>
      <c r="H204" s="26" t="s">
        <v>402</v>
      </c>
      <c r="I204" s="26">
        <v>1</v>
      </c>
      <c r="J204" s="26"/>
      <c r="K204" s="26"/>
      <c r="L204" s="26" t="s">
        <v>35</v>
      </c>
      <c r="M204" s="26" t="s">
        <v>36</v>
      </c>
      <c r="N204" s="26" t="s">
        <v>30</v>
      </c>
      <c r="O204" s="28" t="s">
        <v>2779</v>
      </c>
    </row>
    <row r="205" spans="1:15" ht="15" x14ac:dyDescent="0.2">
      <c r="A205" s="4" t="s">
        <v>407</v>
      </c>
      <c r="B205" s="4" t="s">
        <v>408</v>
      </c>
      <c r="C205" s="4" t="s">
        <v>408</v>
      </c>
      <c r="D205" s="4" t="s">
        <v>2794</v>
      </c>
      <c r="E205" s="4"/>
      <c r="F205" s="4" t="str">
        <f>CONCATENATE(D205," ",E205," ",G205)</f>
        <v xml:space="preserve">METHERGIN® INJEKTIONSLÖSUNG 200 MIKROGRAMM/ML SOLUZIONE INIETTABILE 5X                                                    </v>
      </c>
      <c r="G205" s="4"/>
      <c r="H205" s="4" t="s">
        <v>55</v>
      </c>
      <c r="I205" s="4">
        <v>5</v>
      </c>
      <c r="J205" s="4">
        <v>0.2</v>
      </c>
      <c r="K205" s="4" t="s">
        <v>67</v>
      </c>
      <c r="L205" s="4" t="s">
        <v>35</v>
      </c>
      <c r="M205" s="4" t="s">
        <v>36</v>
      </c>
      <c r="N205" s="4" t="s">
        <v>27</v>
      </c>
      <c r="O205" s="28" t="s">
        <v>2779</v>
      </c>
    </row>
    <row r="206" spans="1:15" ht="15" x14ac:dyDescent="0.2">
      <c r="A206" s="6" t="s">
        <v>407</v>
      </c>
      <c r="B206" s="6" t="s">
        <v>408</v>
      </c>
      <c r="C206" s="6" t="s">
        <v>409</v>
      </c>
      <c r="D206" s="6" t="s">
        <v>410</v>
      </c>
      <c r="E206" s="6" t="s">
        <v>411</v>
      </c>
      <c r="F206" s="6" t="str">
        <f>CONCATENATE(D206," ",E206," ",G206)</f>
        <v>Methergin  0,2 mg/ml 5x Inj</v>
      </c>
      <c r="G206" s="6" t="s">
        <v>162</v>
      </c>
      <c r="H206" s="6" t="s">
        <v>55</v>
      </c>
      <c r="I206" s="6">
        <v>5</v>
      </c>
      <c r="J206" s="6">
        <v>0.2</v>
      </c>
      <c r="K206" s="6"/>
      <c r="L206" s="6" t="s">
        <v>412</v>
      </c>
      <c r="M206" s="6" t="s">
        <v>413</v>
      </c>
      <c r="N206" s="6" t="s">
        <v>45</v>
      </c>
      <c r="O206" s="28" t="s">
        <v>2871</v>
      </c>
    </row>
    <row r="207" spans="1:15" ht="15" x14ac:dyDescent="0.2">
      <c r="A207" s="26" t="s">
        <v>407</v>
      </c>
      <c r="B207" s="26" t="s">
        <v>408</v>
      </c>
      <c r="C207" s="26" t="s">
        <v>414</v>
      </c>
      <c r="D207" s="26" t="s">
        <v>415</v>
      </c>
      <c r="E207" s="26"/>
      <c r="F207" s="26" t="str">
        <f>CONCATENATE(D207," ",E207," ",G207)</f>
        <v xml:space="preserve">Methergin 200mcg/ml old inj 5x  </v>
      </c>
      <c r="G207" s="26"/>
      <c r="H207" s="26" t="s">
        <v>55</v>
      </c>
      <c r="I207" s="26">
        <v>5</v>
      </c>
      <c r="J207" s="26">
        <v>200</v>
      </c>
      <c r="K207" s="26"/>
      <c r="L207" s="26" t="s">
        <v>20</v>
      </c>
      <c r="M207" s="26" t="s">
        <v>20</v>
      </c>
      <c r="N207" s="26" t="s">
        <v>30</v>
      </c>
      <c r="O207" s="28" t="s">
        <v>2779</v>
      </c>
    </row>
    <row r="208" spans="1:15" ht="15" x14ac:dyDescent="0.2">
      <c r="A208" s="6" t="s">
        <v>416</v>
      </c>
      <c r="B208" s="6" t="s">
        <v>417</v>
      </c>
      <c r="C208" s="6" t="s">
        <v>417</v>
      </c>
      <c r="D208" s="6" t="s">
        <v>418</v>
      </c>
      <c r="E208" s="6" t="s">
        <v>419</v>
      </c>
      <c r="F208" s="6" t="str">
        <f>CONCATENATE(D208," ",E208," ",G208)</f>
        <v>Gynipral  10 mcg/2ml 25x Inj</v>
      </c>
      <c r="G208" s="6" t="s">
        <v>162</v>
      </c>
      <c r="H208" s="6" t="s">
        <v>55</v>
      </c>
      <c r="I208" s="6">
        <v>25</v>
      </c>
      <c r="J208" s="6">
        <v>10</v>
      </c>
      <c r="K208" s="6"/>
      <c r="L208" s="6" t="s">
        <v>87</v>
      </c>
      <c r="M208" s="6" t="s">
        <v>88</v>
      </c>
      <c r="N208" s="6" t="s">
        <v>45</v>
      </c>
      <c r="O208" s="28" t="s">
        <v>2871</v>
      </c>
    </row>
    <row r="209" spans="1:15" ht="15" x14ac:dyDescent="0.2">
      <c r="A209" s="6" t="s">
        <v>416</v>
      </c>
      <c r="B209" s="6" t="s">
        <v>417</v>
      </c>
      <c r="C209" s="6" t="s">
        <v>417</v>
      </c>
      <c r="D209" s="6" t="s">
        <v>418</v>
      </c>
      <c r="E209" s="6" t="s">
        <v>420</v>
      </c>
      <c r="F209" s="6" t="str">
        <f>CONCATENATE(D209," ",E209," ",G209)</f>
        <v>Gynipral  25 mcg/2ml 25x Inj</v>
      </c>
      <c r="G209" s="6" t="s">
        <v>162</v>
      </c>
      <c r="H209" s="6" t="s">
        <v>55</v>
      </c>
      <c r="I209" s="6">
        <v>25</v>
      </c>
      <c r="J209" s="6">
        <v>25</v>
      </c>
      <c r="K209" s="6"/>
      <c r="L209" s="6" t="s">
        <v>87</v>
      </c>
      <c r="M209" s="6" t="s">
        <v>88</v>
      </c>
      <c r="N209" s="6" t="s">
        <v>45</v>
      </c>
      <c r="O209" s="28" t="s">
        <v>2871</v>
      </c>
    </row>
    <row r="210" spans="1:15" ht="15" x14ac:dyDescent="0.2">
      <c r="A210" s="26" t="s">
        <v>416</v>
      </c>
      <c r="B210" s="26" t="s">
        <v>417</v>
      </c>
      <c r="C210" s="26" t="s">
        <v>417</v>
      </c>
      <c r="D210" s="26" t="s">
        <v>421</v>
      </c>
      <c r="E210" s="26"/>
      <c r="F210" s="26" t="str">
        <f>CONCATENATE(D210," ",E210," ",G210)</f>
        <v xml:space="preserve">Gynipral 25mcg/5ml konc inf-hoz 5ml 5x5x  </v>
      </c>
      <c r="G210" s="26"/>
      <c r="H210" s="26"/>
      <c r="I210" s="26">
        <v>5</v>
      </c>
      <c r="J210" s="26">
        <v>25</v>
      </c>
      <c r="K210" s="26"/>
      <c r="L210" s="26"/>
      <c r="M210" s="26"/>
      <c r="N210" s="26" t="s">
        <v>30</v>
      </c>
      <c r="O210" s="28" t="s">
        <v>2779</v>
      </c>
    </row>
    <row r="211" spans="1:15" ht="15" x14ac:dyDescent="0.2">
      <c r="A211" s="4" t="s">
        <v>422</v>
      </c>
      <c r="B211" s="4" t="s">
        <v>423</v>
      </c>
      <c r="C211" s="4" t="s">
        <v>424</v>
      </c>
      <c r="D211" s="4" t="s">
        <v>2795</v>
      </c>
      <c r="E211" s="4"/>
      <c r="F211" s="4" t="str">
        <f>CONCATENATE(D211," ",E211," ",G211)</f>
        <v xml:space="preserve">DOSTINEX 0,5 MG COMPRIMATE 8X                                                                                             </v>
      </c>
      <c r="G211" s="4"/>
      <c r="H211" s="4" t="s">
        <v>40</v>
      </c>
      <c r="I211" s="4">
        <v>8</v>
      </c>
      <c r="J211" s="4">
        <v>0.5</v>
      </c>
      <c r="K211" s="4"/>
      <c r="L211" s="4" t="s">
        <v>100</v>
      </c>
      <c r="M211" s="4" t="s">
        <v>101</v>
      </c>
      <c r="N211" s="4" t="s">
        <v>27</v>
      </c>
      <c r="O211" s="28" t="s">
        <v>2779</v>
      </c>
    </row>
    <row r="212" spans="1:15" ht="15" x14ac:dyDescent="0.2">
      <c r="A212" s="26" t="s">
        <v>422</v>
      </c>
      <c r="B212" s="26" t="s">
        <v>423</v>
      </c>
      <c r="C212" s="26" t="s">
        <v>423</v>
      </c>
      <c r="D212" s="26" t="s">
        <v>425</v>
      </c>
      <c r="E212" s="26"/>
      <c r="F212" s="26" t="str">
        <f>CONCATENATE(D212," ",E212," ",G212)</f>
        <v xml:space="preserve">Dostinex 0,5mg tabletta 8x  </v>
      </c>
      <c r="G212" s="26"/>
      <c r="H212" s="26" t="s">
        <v>40</v>
      </c>
      <c r="I212" s="26">
        <v>8</v>
      </c>
      <c r="J212" s="26">
        <v>0.5</v>
      </c>
      <c r="K212" s="26"/>
      <c r="L212" s="26" t="s">
        <v>35</v>
      </c>
      <c r="M212" s="26" t="s">
        <v>36</v>
      </c>
      <c r="N212" s="26" t="s">
        <v>30</v>
      </c>
      <c r="O212" s="28" t="s">
        <v>2779</v>
      </c>
    </row>
    <row r="213" spans="1:15" ht="15" x14ac:dyDescent="0.2">
      <c r="A213" s="6" t="s">
        <v>422</v>
      </c>
      <c r="B213" s="6" t="s">
        <v>423</v>
      </c>
      <c r="C213" s="6" t="s">
        <v>426</v>
      </c>
      <c r="D213" s="6" t="s">
        <v>427</v>
      </c>
      <c r="E213" s="6" t="s">
        <v>428</v>
      </c>
      <c r="F213" s="6" t="str">
        <f>CONCATENATE(D213," ",E213," ",G213)</f>
        <v>Dostinex  0,5mg 8x Tab</v>
      </c>
      <c r="G213" s="6" t="s">
        <v>292</v>
      </c>
      <c r="H213" s="6" t="s">
        <v>40</v>
      </c>
      <c r="I213" s="6">
        <v>8</v>
      </c>
      <c r="J213" s="6">
        <v>0.5</v>
      </c>
      <c r="K213" s="6"/>
      <c r="L213" s="6" t="s">
        <v>87</v>
      </c>
      <c r="M213" s="6" t="s">
        <v>88</v>
      </c>
      <c r="N213" s="6" t="s">
        <v>45</v>
      </c>
      <c r="O213" s="28" t="s">
        <v>2871</v>
      </c>
    </row>
    <row r="214" spans="1:15" ht="15" x14ac:dyDescent="0.2">
      <c r="A214" s="26" t="s">
        <v>429</v>
      </c>
      <c r="B214" s="26" t="s">
        <v>430</v>
      </c>
      <c r="C214" s="26" t="s">
        <v>430</v>
      </c>
      <c r="D214" s="26" t="s">
        <v>431</v>
      </c>
      <c r="E214" s="26"/>
      <c r="F214" s="26" t="str">
        <f>CONCATENATE(D214," ",E214," ",G214)</f>
        <v xml:space="preserve">Atosiban Altan 6,75mg/5ml konc inf 1x  </v>
      </c>
      <c r="G214" s="26"/>
      <c r="H214" s="26" t="s">
        <v>55</v>
      </c>
      <c r="I214" s="26">
        <v>1</v>
      </c>
      <c r="J214" s="26">
        <v>6.75</v>
      </c>
      <c r="K214" s="26"/>
      <c r="L214" s="26" t="s">
        <v>20</v>
      </c>
      <c r="M214" s="26" t="s">
        <v>20</v>
      </c>
      <c r="N214" s="26" t="s">
        <v>30</v>
      </c>
      <c r="O214" s="28" t="s">
        <v>2469</v>
      </c>
    </row>
    <row r="215" spans="1:15" ht="15" x14ac:dyDescent="0.2">
      <c r="A215" s="26" t="s">
        <v>429</v>
      </c>
      <c r="B215" s="26" t="s">
        <v>430</v>
      </c>
      <c r="C215" s="26" t="s">
        <v>430</v>
      </c>
      <c r="D215" s="26" t="s">
        <v>432</v>
      </c>
      <c r="E215" s="26"/>
      <c r="F215" s="26" t="str">
        <f>CONCATENATE(D215," ",E215," ",G215)</f>
        <v xml:space="preserve">Atosiban Altan 37.5mg/5ml konc inf 1x  </v>
      </c>
      <c r="G215" s="26"/>
      <c r="H215" s="26" t="s">
        <v>55</v>
      </c>
      <c r="I215" s="26">
        <v>1</v>
      </c>
      <c r="J215" s="26">
        <v>27.5</v>
      </c>
      <c r="K215" s="26"/>
      <c r="L215" s="26" t="s">
        <v>145</v>
      </c>
      <c r="M215" s="26" t="s">
        <v>146</v>
      </c>
      <c r="N215" s="26" t="s">
        <v>30</v>
      </c>
      <c r="O215" s="28" t="s">
        <v>2469</v>
      </c>
    </row>
    <row r="216" spans="1:15" ht="15" x14ac:dyDescent="0.2">
      <c r="A216" s="4" t="s">
        <v>433</v>
      </c>
      <c r="B216" s="4" t="s">
        <v>2460</v>
      </c>
      <c r="C216" s="4" t="s">
        <v>2460</v>
      </c>
      <c r="D216" s="4" t="s">
        <v>2456</v>
      </c>
      <c r="E216" s="4"/>
      <c r="F216" s="4" t="str">
        <f>CONCATENATE(D216," ",E216," ",G216)</f>
        <v xml:space="preserve">Testosteron Depot Panpharma 250mg/ml oldatos injekció 10x1ml  </v>
      </c>
      <c r="G216" s="4"/>
      <c r="H216" s="4" t="s">
        <v>55</v>
      </c>
      <c r="I216" s="4">
        <v>10</v>
      </c>
      <c r="J216" s="4">
        <v>250</v>
      </c>
      <c r="K216" s="4"/>
      <c r="L216" s="4" t="s">
        <v>1271</v>
      </c>
      <c r="M216" s="4" t="s">
        <v>36</v>
      </c>
      <c r="N216" s="4" t="s">
        <v>27</v>
      </c>
      <c r="O216" s="28" t="s">
        <v>2461</v>
      </c>
    </row>
    <row r="217" spans="1:15" ht="15" x14ac:dyDescent="0.2">
      <c r="A217" s="26" t="s">
        <v>433</v>
      </c>
      <c r="B217" s="26" t="s">
        <v>434</v>
      </c>
      <c r="C217" s="26" t="s">
        <v>2460</v>
      </c>
      <c r="D217" s="26" t="s">
        <v>2486</v>
      </c>
      <c r="E217" s="26"/>
      <c r="F217" s="26" t="str">
        <f>CONCATENATE(D217," ",E217," ",G217)</f>
        <v xml:space="preserve">TestosteronDepot PAN 250mg/ml inj 1ml 3x  </v>
      </c>
      <c r="G217" s="26"/>
      <c r="H217" s="26" t="s">
        <v>55</v>
      </c>
      <c r="I217" s="26">
        <v>3</v>
      </c>
      <c r="J217" s="26">
        <v>250</v>
      </c>
      <c r="K217" s="26"/>
      <c r="L217" s="26"/>
      <c r="M217" s="26"/>
      <c r="N217" s="26" t="s">
        <v>30</v>
      </c>
      <c r="O217" s="28" t="s">
        <v>2779</v>
      </c>
    </row>
    <row r="218" spans="1:15" ht="15" x14ac:dyDescent="0.2">
      <c r="A218" s="26" t="s">
        <v>433</v>
      </c>
      <c r="B218" s="26" t="s">
        <v>434</v>
      </c>
      <c r="C218" s="26" t="s">
        <v>2460</v>
      </c>
      <c r="D218" s="26" t="s">
        <v>2487</v>
      </c>
      <c r="E218" s="26"/>
      <c r="F218" s="26" t="str">
        <f>CONCATENATE(D218," ",E218," ",G218)</f>
        <v xml:space="preserve">TestosteronDepot EIF 250mg/ml inj 1ml 3x  </v>
      </c>
      <c r="G218" s="26"/>
      <c r="H218" s="26" t="s">
        <v>55</v>
      </c>
      <c r="I218" s="26">
        <v>3</v>
      </c>
      <c r="J218" s="26">
        <v>250</v>
      </c>
      <c r="K218" s="26"/>
      <c r="L218" s="26"/>
      <c r="M218" s="26"/>
      <c r="N218" s="26" t="s">
        <v>30</v>
      </c>
      <c r="O218" s="28" t="s">
        <v>2469</v>
      </c>
    </row>
    <row r="219" spans="1:15" ht="15" x14ac:dyDescent="0.2">
      <c r="A219" s="6" t="s">
        <v>433</v>
      </c>
      <c r="B219" s="6" t="s">
        <v>434</v>
      </c>
      <c r="C219" s="6" t="s">
        <v>434</v>
      </c>
      <c r="D219" s="6" t="s">
        <v>435</v>
      </c>
      <c r="E219" s="6" t="s">
        <v>436</v>
      </c>
      <c r="F219" s="6" t="str">
        <f>CONCATENATE(D219," ",E219," ",G219)</f>
        <v>Testoviron Depot 250 - előretölt. Fecskendők 250mg/ml 3x inj.</v>
      </c>
      <c r="G219" s="6" t="s">
        <v>54</v>
      </c>
      <c r="H219" s="6" t="s">
        <v>55</v>
      </c>
      <c r="I219" s="6">
        <v>3</v>
      </c>
      <c r="J219" s="6">
        <v>250</v>
      </c>
      <c r="K219" s="6"/>
      <c r="L219" s="6" t="s">
        <v>35</v>
      </c>
      <c r="M219" s="6" t="s">
        <v>36</v>
      </c>
      <c r="N219" s="6" t="s">
        <v>45</v>
      </c>
      <c r="O219" s="28" t="s">
        <v>2871</v>
      </c>
    </row>
    <row r="220" spans="1:15" ht="15" x14ac:dyDescent="0.2">
      <c r="A220" s="26" t="s">
        <v>433</v>
      </c>
      <c r="B220" s="26" t="s">
        <v>434</v>
      </c>
      <c r="C220" s="26" t="s">
        <v>437</v>
      </c>
      <c r="D220" s="26" t="s">
        <v>438</v>
      </c>
      <c r="E220" s="26"/>
      <c r="F220" s="26" t="str">
        <f>CONCATENATE(D220," ",E220," ",G220)</f>
        <v xml:space="preserve">Testoviron-Depot 250mg/ml inj 1ml 3x  </v>
      </c>
      <c r="G220" s="26"/>
      <c r="H220" s="26" t="s">
        <v>55</v>
      </c>
      <c r="I220" s="26">
        <v>3</v>
      </c>
      <c r="J220" s="26">
        <v>250</v>
      </c>
      <c r="K220" s="26" t="s">
        <v>176</v>
      </c>
      <c r="L220" s="26" t="s">
        <v>20</v>
      </c>
      <c r="M220" s="26" t="s">
        <v>20</v>
      </c>
      <c r="N220" s="26" t="s">
        <v>30</v>
      </c>
      <c r="O220" s="28">
        <v>45721</v>
      </c>
    </row>
    <row r="221" spans="1:15" ht="15" x14ac:dyDescent="0.2">
      <c r="A221" s="6" t="s">
        <v>433</v>
      </c>
      <c r="B221" s="6" t="s">
        <v>434</v>
      </c>
      <c r="C221" s="6" t="s">
        <v>434</v>
      </c>
      <c r="D221" s="6" t="s">
        <v>435</v>
      </c>
      <c r="E221" s="6" t="s">
        <v>436</v>
      </c>
      <c r="F221" s="6" t="str">
        <f>CONCATENATE(D221," ",E221," ",G221)</f>
        <v>Testoviron Depot 250 - előretölt. Fecskendők 250mg/ml 3x inj.</v>
      </c>
      <c r="G221" s="6" t="s">
        <v>54</v>
      </c>
      <c r="H221" s="6" t="s">
        <v>55</v>
      </c>
      <c r="I221" s="6">
        <v>1</v>
      </c>
      <c r="J221" s="6">
        <v>250</v>
      </c>
      <c r="K221" s="6"/>
      <c r="L221" s="6" t="s">
        <v>20</v>
      </c>
      <c r="M221" s="6" t="s">
        <v>20</v>
      </c>
      <c r="N221" s="6" t="s">
        <v>45</v>
      </c>
      <c r="O221" s="28" t="s">
        <v>2871</v>
      </c>
    </row>
    <row r="222" spans="1:15" ht="15" x14ac:dyDescent="0.2">
      <c r="A222" s="4" t="s">
        <v>439</v>
      </c>
      <c r="B222" s="4" t="s">
        <v>440</v>
      </c>
      <c r="C222" s="4" t="s">
        <v>440</v>
      </c>
      <c r="D222" s="4" t="s">
        <v>441</v>
      </c>
      <c r="E222" s="4"/>
      <c r="F222" s="4" t="str">
        <f>CONCATENATE(D222," ",E222," ",G222)</f>
        <v xml:space="preserve">Proluton-Depot 250mg oldatos injekció 3x1ml  </v>
      </c>
      <c r="G222" s="4"/>
      <c r="H222" s="4" t="s">
        <v>55</v>
      </c>
      <c r="I222" s="4">
        <v>3</v>
      </c>
      <c r="J222" s="4">
        <v>250</v>
      </c>
      <c r="K222" s="4"/>
      <c r="L222" s="4" t="s">
        <v>87</v>
      </c>
      <c r="M222" s="4" t="s">
        <v>88</v>
      </c>
      <c r="N222" s="4" t="s">
        <v>27</v>
      </c>
      <c r="O222" s="28" t="s">
        <v>2357</v>
      </c>
    </row>
    <row r="223" spans="1:15" ht="15" x14ac:dyDescent="0.2">
      <c r="A223" s="26" t="s">
        <v>2399</v>
      </c>
      <c r="B223" s="26" t="s">
        <v>2398</v>
      </c>
      <c r="C223" s="26" t="s">
        <v>2398</v>
      </c>
      <c r="D223" s="26" t="s">
        <v>2397</v>
      </c>
      <c r="E223" s="26"/>
      <c r="F223" s="26" t="str">
        <f>CONCATENATE(D223," ",E223," ",G223)</f>
        <v xml:space="preserve">Progesterone 50mg/ml inj 10ml 1x  </v>
      </c>
      <c r="G223" s="26"/>
      <c r="H223" s="26" t="s">
        <v>55</v>
      </c>
      <c r="I223" s="26">
        <v>1</v>
      </c>
      <c r="J223" s="26">
        <v>500</v>
      </c>
      <c r="K223" s="26"/>
      <c r="L223" s="26"/>
      <c r="M223" s="26"/>
      <c r="N223" s="26" t="s">
        <v>30</v>
      </c>
      <c r="O223" s="28" t="s">
        <v>2779</v>
      </c>
    </row>
    <row r="224" spans="1:15" ht="15" x14ac:dyDescent="0.2">
      <c r="A224" s="6" t="s">
        <v>442</v>
      </c>
      <c r="B224" s="6" t="s">
        <v>443</v>
      </c>
      <c r="C224" s="6" t="s">
        <v>443</v>
      </c>
      <c r="D224" s="6" t="s">
        <v>444</v>
      </c>
      <c r="E224" s="6"/>
      <c r="F224" s="6" t="str">
        <f>CONCATENATE(D224," ",E224," ",G224)</f>
        <v xml:space="preserve">Danatrol 100mg kapszula 100x  </v>
      </c>
      <c r="G224" s="6"/>
      <c r="H224" s="6" t="s">
        <v>40</v>
      </c>
      <c r="I224" s="6">
        <v>100</v>
      </c>
      <c r="J224" s="6">
        <v>100</v>
      </c>
      <c r="K224" s="6"/>
      <c r="L224" s="6"/>
      <c r="M224" s="6"/>
      <c r="N224" s="6" t="s">
        <v>45</v>
      </c>
      <c r="O224" s="28" t="s">
        <v>2871</v>
      </c>
    </row>
    <row r="225" spans="1:15" ht="15" x14ac:dyDescent="0.2">
      <c r="A225" s="6" t="s">
        <v>445</v>
      </c>
      <c r="B225" s="6" t="s">
        <v>446</v>
      </c>
      <c r="C225" s="6" t="s">
        <v>446</v>
      </c>
      <c r="D225" s="6" t="s">
        <v>447</v>
      </c>
      <c r="E225" s="6" t="s">
        <v>448</v>
      </c>
      <c r="F225" s="6" t="str">
        <f>CONCATENATE(D225," ",E225," ",G225)</f>
        <v>Reducto-spezial  602mg/360mg 100x tbl.</v>
      </c>
      <c r="G225" s="6" t="s">
        <v>112</v>
      </c>
      <c r="H225" s="6" t="s">
        <v>40</v>
      </c>
      <c r="I225" s="6">
        <v>100</v>
      </c>
      <c r="J225" s="6">
        <f>602+360</f>
        <v>962</v>
      </c>
      <c r="K225" s="6"/>
      <c r="L225" s="6" t="s">
        <v>35</v>
      </c>
      <c r="M225" s="6" t="s">
        <v>36</v>
      </c>
      <c r="N225" s="6" t="s">
        <v>45</v>
      </c>
      <c r="O225" s="28" t="s">
        <v>2871</v>
      </c>
    </row>
    <row r="226" spans="1:15" ht="15" x14ac:dyDescent="0.2">
      <c r="A226" s="4" t="s">
        <v>2442</v>
      </c>
      <c r="B226" s="4" t="s">
        <v>2440</v>
      </c>
      <c r="C226" s="4" t="s">
        <v>2440</v>
      </c>
      <c r="D226" s="4" t="s">
        <v>2437</v>
      </c>
      <c r="E226" s="4"/>
      <c r="F226" s="4" t="str">
        <f>CONCATENATE(D226," ",E226," ",G226)</f>
        <v xml:space="preserve">REVATIO 10 mg/ml Pulver zur Herstellung einer Suspension 1x  </v>
      </c>
      <c r="G226" s="4"/>
      <c r="H226" s="4" t="s">
        <v>55</v>
      </c>
      <c r="I226" s="4">
        <v>1</v>
      </c>
      <c r="J226" s="4">
        <v>10</v>
      </c>
      <c r="K226" s="4"/>
      <c r="L226" s="4" t="s">
        <v>664</v>
      </c>
      <c r="M226" s="4" t="s">
        <v>665</v>
      </c>
      <c r="N226" s="4" t="s">
        <v>27</v>
      </c>
      <c r="O226" s="28" t="s">
        <v>2439</v>
      </c>
    </row>
    <row r="227" spans="1:15" ht="15" x14ac:dyDescent="0.2">
      <c r="A227" s="4" t="s">
        <v>2442</v>
      </c>
      <c r="B227" s="4" t="s">
        <v>2440</v>
      </c>
      <c r="C227" s="4" t="s">
        <v>2440</v>
      </c>
      <c r="D227" s="4" t="s">
        <v>2437</v>
      </c>
      <c r="E227" s="4"/>
      <c r="F227" s="4" t="str">
        <f>CONCATENATE(D227," ",E227," ",G227)</f>
        <v xml:space="preserve">REVATIO 10 mg/ml Pulver zur Herstellung einer Suspension 1x  </v>
      </c>
      <c r="G227" s="4"/>
      <c r="H227" s="4" t="s">
        <v>55</v>
      </c>
      <c r="I227" s="4">
        <v>1</v>
      </c>
      <c r="J227" s="4">
        <v>10</v>
      </c>
      <c r="K227" s="4"/>
      <c r="L227" s="4" t="s">
        <v>1271</v>
      </c>
      <c r="M227" s="4" t="s">
        <v>36</v>
      </c>
      <c r="N227" s="4" t="s">
        <v>27</v>
      </c>
      <c r="O227" s="28" t="s">
        <v>2439</v>
      </c>
    </row>
    <row r="228" spans="1:15" ht="15" x14ac:dyDescent="0.2">
      <c r="A228" s="26" t="s">
        <v>2862</v>
      </c>
      <c r="B228" s="26" t="s">
        <v>2860</v>
      </c>
      <c r="C228" s="26" t="s">
        <v>2860</v>
      </c>
      <c r="D228" s="26" t="s">
        <v>2857</v>
      </c>
      <c r="E228" s="26"/>
      <c r="F228" s="26" t="str">
        <f>CONCATENATE(D228," ",E228," ",G228)</f>
        <v xml:space="preserve">Thiola 100mg bevont tabletta 100x  </v>
      </c>
      <c r="G228" s="26"/>
      <c r="H228" s="26" t="s">
        <v>40</v>
      </c>
      <c r="I228" s="26">
        <v>100</v>
      </c>
      <c r="J228" s="26">
        <v>100</v>
      </c>
      <c r="K228" s="26"/>
      <c r="L228" s="26" t="s">
        <v>20</v>
      </c>
      <c r="M228" s="26" t="s">
        <v>20</v>
      </c>
      <c r="N228" s="26" t="s">
        <v>30</v>
      </c>
      <c r="O228" s="28" t="s">
        <v>2779</v>
      </c>
    </row>
    <row r="229" spans="1:15" ht="15" x14ac:dyDescent="0.25">
      <c r="A229" s="63" t="s">
        <v>2862</v>
      </c>
      <c r="B229" s="61" t="s">
        <v>2860</v>
      </c>
      <c r="C229" s="61" t="s">
        <v>2860</v>
      </c>
      <c r="D229" s="64" t="s">
        <v>2922</v>
      </c>
      <c r="E229" s="61"/>
      <c r="F229" s="61" t="str">
        <f>CONCATENATE(D229," ",E229," ",G229)</f>
        <v xml:space="preserve">Thiola 250 mg Destin (100x)  </v>
      </c>
      <c r="G229" s="64"/>
      <c r="H229" s="61" t="s">
        <v>40</v>
      </c>
      <c r="I229" s="61">
        <v>100</v>
      </c>
      <c r="J229" s="61">
        <v>250</v>
      </c>
      <c r="K229" s="61" t="s">
        <v>2915</v>
      </c>
      <c r="L229" s="61" t="s">
        <v>20</v>
      </c>
      <c r="M229" s="61" t="s">
        <v>20</v>
      </c>
      <c r="N229" s="61" t="s">
        <v>2909</v>
      </c>
      <c r="O229" s="28">
        <v>46149</v>
      </c>
    </row>
    <row r="230" spans="1:15" ht="15" x14ac:dyDescent="0.2">
      <c r="A230" s="4" t="s">
        <v>449</v>
      </c>
      <c r="B230" s="4" t="s">
        <v>450</v>
      </c>
      <c r="C230" s="4" t="s">
        <v>451</v>
      </c>
      <c r="D230" s="4" t="s">
        <v>2778</v>
      </c>
      <c r="E230" s="4"/>
      <c r="F230" s="4" t="str">
        <f>CONCATENATE(D230," ",E230," ",G230)</f>
        <v xml:space="preserve">SYNACTHEN 0,25 MG/ 1 ML AMPULLE 1X  </v>
      </c>
      <c r="G230" s="4"/>
      <c r="H230" s="4" t="s">
        <v>55</v>
      </c>
      <c r="I230" s="4">
        <v>1</v>
      </c>
      <c r="J230" s="4">
        <v>0.25</v>
      </c>
      <c r="K230" s="4"/>
      <c r="L230" s="4" t="s">
        <v>20</v>
      </c>
      <c r="M230" s="4" t="s">
        <v>20</v>
      </c>
      <c r="N230" s="4" t="s">
        <v>27</v>
      </c>
      <c r="O230" s="28" t="s">
        <v>2779</v>
      </c>
    </row>
    <row r="231" spans="1:15" ht="15" x14ac:dyDescent="0.2">
      <c r="A231" s="6" t="s">
        <v>449</v>
      </c>
      <c r="B231" s="6" t="s">
        <v>450</v>
      </c>
      <c r="C231" s="6" t="s">
        <v>451</v>
      </c>
      <c r="D231" s="6" t="s">
        <v>452</v>
      </c>
      <c r="E231" s="6" t="s">
        <v>453</v>
      </c>
      <c r="F231" s="6" t="str">
        <f>CONCATENATE(D231," ",E231," ",G231)</f>
        <v>Synachten  0,25mg/ml 10x inj.</v>
      </c>
      <c r="G231" s="6" t="s">
        <v>54</v>
      </c>
      <c r="H231" s="6" t="s">
        <v>55</v>
      </c>
      <c r="I231" s="6">
        <v>10</v>
      </c>
      <c r="J231" s="6">
        <v>0.25</v>
      </c>
      <c r="K231" s="6"/>
      <c r="L231" s="6" t="s">
        <v>35</v>
      </c>
      <c r="M231" s="6" t="s">
        <v>36</v>
      </c>
      <c r="N231" s="6" t="s">
        <v>45</v>
      </c>
      <c r="O231" s="28" t="s">
        <v>2871</v>
      </c>
    </row>
    <row r="232" spans="1:15" ht="15" x14ac:dyDescent="0.2">
      <c r="A232" s="6" t="s">
        <v>449</v>
      </c>
      <c r="B232" s="6" t="s">
        <v>450</v>
      </c>
      <c r="C232" s="6" t="s">
        <v>451</v>
      </c>
      <c r="D232" s="6" t="s">
        <v>452</v>
      </c>
      <c r="E232" s="6" t="s">
        <v>454</v>
      </c>
      <c r="F232" s="6" t="str">
        <f>CONCATENATE(D232," ",E232," ",G232)</f>
        <v>Synachten  0,25mg/ml 1x inj.</v>
      </c>
      <c r="G232" s="6" t="s">
        <v>54</v>
      </c>
      <c r="H232" s="6" t="s">
        <v>55</v>
      </c>
      <c r="I232" s="6">
        <v>1</v>
      </c>
      <c r="J232" s="6">
        <v>0.25</v>
      </c>
      <c r="K232" s="6"/>
      <c r="L232" s="6" t="s">
        <v>35</v>
      </c>
      <c r="M232" s="6" t="s">
        <v>36</v>
      </c>
      <c r="N232" s="6" t="s">
        <v>45</v>
      </c>
      <c r="O232" s="28" t="s">
        <v>2871</v>
      </c>
    </row>
    <row r="233" spans="1:15" ht="15" x14ac:dyDescent="0.2">
      <c r="A233" s="26" t="s">
        <v>449</v>
      </c>
      <c r="B233" s="26" t="s">
        <v>450</v>
      </c>
      <c r="C233" s="26" t="s">
        <v>455</v>
      </c>
      <c r="D233" s="26" t="s">
        <v>456</v>
      </c>
      <c r="E233" s="26"/>
      <c r="F233" s="26" t="str">
        <f>CONCATENATE(D233," ",E233," ",G233)</f>
        <v xml:space="preserve">Synacthen 250mcg oldatos injekció 1ml 1x  </v>
      </c>
      <c r="G233" s="26"/>
      <c r="H233" s="26" t="s">
        <v>55</v>
      </c>
      <c r="I233" s="26">
        <v>1</v>
      </c>
      <c r="J233" s="26">
        <v>0.25</v>
      </c>
      <c r="K233" s="26"/>
      <c r="L233" s="26" t="s">
        <v>35</v>
      </c>
      <c r="M233" s="26" t="s">
        <v>36</v>
      </c>
      <c r="N233" s="26" t="s">
        <v>30</v>
      </c>
      <c r="O233" s="28" t="s">
        <v>2779</v>
      </c>
    </row>
    <row r="234" spans="1:15" ht="15" x14ac:dyDescent="0.2">
      <c r="A234" s="4" t="s">
        <v>449</v>
      </c>
      <c r="B234" s="4" t="s">
        <v>450</v>
      </c>
      <c r="C234" s="4" t="s">
        <v>450</v>
      </c>
      <c r="D234" s="4" t="s">
        <v>2796</v>
      </c>
      <c r="E234" s="4"/>
      <c r="F234" s="4" t="str">
        <f>CONCATENATE(D234," ",E234," ",G234)</f>
        <v xml:space="preserve">SYNACTHEN 250 MIKROGRAMM INJEKTIONSLÖSUNG 10X1 ML                                                                         </v>
      </c>
      <c r="G234" s="4"/>
      <c r="H234" s="4" t="s">
        <v>55</v>
      </c>
      <c r="I234" s="4">
        <v>1</v>
      </c>
      <c r="J234" s="4">
        <v>0.25</v>
      </c>
      <c r="K234" s="4"/>
      <c r="L234" s="4" t="s">
        <v>1271</v>
      </c>
      <c r="M234" s="4" t="s">
        <v>36</v>
      </c>
      <c r="N234" s="4" t="s">
        <v>27</v>
      </c>
      <c r="O234" s="28" t="s">
        <v>2779</v>
      </c>
    </row>
    <row r="235" spans="1:15" ht="15" x14ac:dyDescent="0.2">
      <c r="A235" s="6" t="s">
        <v>449</v>
      </c>
      <c r="B235" s="6" t="s">
        <v>450</v>
      </c>
      <c r="C235" s="6" t="s">
        <v>457</v>
      </c>
      <c r="D235" s="6" t="s">
        <v>2210</v>
      </c>
      <c r="E235" s="6"/>
      <c r="F235" s="6" t="str">
        <f>CONCATENATE(D235," ",E235," ",G235)</f>
        <v xml:space="preserve">Synachten Depot inj. 1mg/ml 10x  </v>
      </c>
      <c r="G235" s="6"/>
      <c r="H235" s="6" t="s">
        <v>55</v>
      </c>
      <c r="I235" s="6">
        <v>10</v>
      </c>
      <c r="J235" s="6">
        <v>1</v>
      </c>
      <c r="K235" s="6"/>
      <c r="L235" s="6"/>
      <c r="M235" s="6"/>
      <c r="N235" s="6" t="s">
        <v>45</v>
      </c>
      <c r="O235" s="28">
        <v>45357</v>
      </c>
    </row>
    <row r="236" spans="1:15" ht="15" x14ac:dyDescent="0.2">
      <c r="A236" s="6" t="s">
        <v>449</v>
      </c>
      <c r="B236" s="6" t="s">
        <v>450</v>
      </c>
      <c r="C236" s="6" t="s">
        <v>457</v>
      </c>
      <c r="D236" s="6" t="s">
        <v>2209</v>
      </c>
      <c r="E236" s="6"/>
      <c r="F236" s="6" t="str">
        <f>CONCATENATE(D236," ",E236," ",G236)</f>
        <v xml:space="preserve">Synachten Depot inj. 1mg/ml 1x  </v>
      </c>
      <c r="G236" s="6"/>
      <c r="H236" s="6" t="s">
        <v>55</v>
      </c>
      <c r="I236" s="6">
        <v>1</v>
      </c>
      <c r="J236" s="6">
        <v>1</v>
      </c>
      <c r="K236" s="6"/>
      <c r="L236" s="6"/>
      <c r="M236" s="6"/>
      <c r="N236" s="6" t="s">
        <v>45</v>
      </c>
      <c r="O236" s="28">
        <v>45357</v>
      </c>
    </row>
    <row r="237" spans="1:15" ht="15" x14ac:dyDescent="0.2">
      <c r="A237" s="26" t="s">
        <v>2748</v>
      </c>
      <c r="B237" s="26" t="s">
        <v>2749</v>
      </c>
      <c r="C237" s="26" t="s">
        <v>2739</v>
      </c>
      <c r="D237" s="26" t="s">
        <v>2738</v>
      </c>
      <c r="E237" s="26"/>
      <c r="F237" s="26" t="str">
        <f>CONCATENATE(D237," ",E237," ",G237)</f>
        <v xml:space="preserve">OXYTOCIN Hxl 5 NE/ml old inj/inf 1ml 10x  </v>
      </c>
      <c r="G237" s="26"/>
      <c r="H237" s="26" t="s">
        <v>55</v>
      </c>
      <c r="I237" s="26">
        <v>10</v>
      </c>
      <c r="J237" s="26">
        <v>5</v>
      </c>
      <c r="K237" s="26"/>
      <c r="L237" s="26" t="s">
        <v>20</v>
      </c>
      <c r="M237" s="26" t="s">
        <v>20</v>
      </c>
      <c r="N237" s="26" t="s">
        <v>2726</v>
      </c>
      <c r="O237" s="28" t="s">
        <v>2779</v>
      </c>
    </row>
    <row r="238" spans="1:15" ht="15" x14ac:dyDescent="0.2">
      <c r="A238" s="4" t="s">
        <v>459</v>
      </c>
      <c r="B238" s="4" t="s">
        <v>460</v>
      </c>
      <c r="C238" s="4" t="s">
        <v>460</v>
      </c>
      <c r="D238" s="4" t="s">
        <v>2797</v>
      </c>
      <c r="E238" s="4"/>
      <c r="F238" s="4" t="str">
        <f>CONCATENATE(D238," ",E238," ",G238)</f>
        <v xml:space="preserve">LHRH FERRING 0,1 MG/1 ML INJEKTIONSLÖSUNG 1X                                                                              </v>
      </c>
      <c r="G238" s="4"/>
      <c r="H238" s="4" t="s">
        <v>55</v>
      </c>
      <c r="I238" s="4">
        <v>1</v>
      </c>
      <c r="J238" s="4">
        <v>0.1</v>
      </c>
      <c r="K238" s="4"/>
      <c r="L238" s="4" t="s">
        <v>35</v>
      </c>
      <c r="M238" s="4" t="s">
        <v>36</v>
      </c>
      <c r="N238" s="4" t="s">
        <v>27</v>
      </c>
      <c r="O238" s="28" t="s">
        <v>2779</v>
      </c>
    </row>
    <row r="239" spans="1:15" ht="15" x14ac:dyDescent="0.2">
      <c r="A239" s="6" t="s">
        <v>459</v>
      </c>
      <c r="B239" s="6" t="s">
        <v>460</v>
      </c>
      <c r="C239" s="6" t="s">
        <v>462</v>
      </c>
      <c r="D239" s="6" t="s">
        <v>463</v>
      </c>
      <c r="E239" s="6" t="s">
        <v>464</v>
      </c>
      <c r="F239" s="6" t="str">
        <f>CONCATENATE(D239," ",E239," ",G239)</f>
        <v>LH RH Ferring  1 ml 1x Inj</v>
      </c>
      <c r="G239" s="6" t="s">
        <v>162</v>
      </c>
      <c r="H239" s="6" t="s">
        <v>55</v>
      </c>
      <c r="I239" s="6">
        <v>1</v>
      </c>
      <c r="J239" s="6">
        <v>0.1</v>
      </c>
      <c r="K239" s="6"/>
      <c r="L239" s="6" t="s">
        <v>35</v>
      </c>
      <c r="M239" s="6" t="s">
        <v>36</v>
      </c>
      <c r="N239" s="6" t="s">
        <v>45</v>
      </c>
      <c r="O239" s="28" t="s">
        <v>2871</v>
      </c>
    </row>
    <row r="240" spans="1:15" ht="15" x14ac:dyDescent="0.2">
      <c r="A240" s="26" t="s">
        <v>459</v>
      </c>
      <c r="B240" s="26" t="s">
        <v>460</v>
      </c>
      <c r="C240" s="26" t="s">
        <v>460</v>
      </c>
      <c r="D240" s="26" t="s">
        <v>461</v>
      </c>
      <c r="E240" s="26"/>
      <c r="F240" s="26" t="str">
        <f>CONCATENATE(D240," ",E240," ",G240)</f>
        <v xml:space="preserve">LHRH Ferring 0,1mg/ml oldatos injekció 1x1ml  </v>
      </c>
      <c r="G240" s="26"/>
      <c r="H240" s="26" t="s">
        <v>55</v>
      </c>
      <c r="I240" s="26">
        <v>1</v>
      </c>
      <c r="J240" s="26">
        <v>0.1</v>
      </c>
      <c r="K240" s="26"/>
      <c r="L240" s="26" t="s">
        <v>20</v>
      </c>
      <c r="M240" s="26" t="s">
        <v>20</v>
      </c>
      <c r="N240" s="26" t="s">
        <v>30</v>
      </c>
      <c r="O240" s="28" t="s">
        <v>2779</v>
      </c>
    </row>
    <row r="241" spans="1:15" ht="15" x14ac:dyDescent="0.2">
      <c r="A241" s="26" t="s">
        <v>465</v>
      </c>
      <c r="B241" s="26" t="s">
        <v>466</v>
      </c>
      <c r="C241" s="26" t="s">
        <v>467</v>
      </c>
      <c r="D241" s="26" t="s">
        <v>468</v>
      </c>
      <c r="E241" s="26"/>
      <c r="F241" s="26" t="str">
        <f>CONCATENATE(D241," ",E241," ",G241)</f>
        <v xml:space="preserve">Celestan solubile 4mg/ml old inj 1ml 5x  </v>
      </c>
      <c r="G241" s="26"/>
      <c r="H241" s="26" t="s">
        <v>55</v>
      </c>
      <c r="I241" s="26">
        <v>5</v>
      </c>
      <c r="J241" s="26">
        <v>4</v>
      </c>
      <c r="K241" s="26"/>
      <c r="L241" s="26" t="s">
        <v>35</v>
      </c>
      <c r="M241" s="26" t="s">
        <v>36</v>
      </c>
      <c r="N241" s="26" t="s">
        <v>30</v>
      </c>
      <c r="O241" s="28" t="s">
        <v>2779</v>
      </c>
    </row>
    <row r="242" spans="1:15" ht="15" x14ac:dyDescent="0.2">
      <c r="A242" s="4" t="s">
        <v>465</v>
      </c>
      <c r="B242" s="4" t="s">
        <v>466</v>
      </c>
      <c r="C242" s="4" t="s">
        <v>466</v>
      </c>
      <c r="D242" s="4" t="s">
        <v>2798</v>
      </c>
      <c r="E242" s="4"/>
      <c r="F242" s="4" t="str">
        <f>CONCATENATE(D242," ",E242," ",G242)</f>
        <v xml:space="preserve">CELESTAN® SOLUBILE 4 MG INJEKTIONSLÖSUNG 5X                                                                               </v>
      </c>
      <c r="G242" s="4"/>
      <c r="H242" s="4" t="s">
        <v>55</v>
      </c>
      <c r="I242" s="4">
        <v>5</v>
      </c>
      <c r="J242" s="4">
        <v>4</v>
      </c>
      <c r="K242" s="4" t="s">
        <v>67</v>
      </c>
      <c r="L242" s="4" t="s">
        <v>35</v>
      </c>
      <c r="M242" s="4" t="s">
        <v>36</v>
      </c>
      <c r="N242" s="4" t="s">
        <v>27</v>
      </c>
      <c r="O242" s="28" t="s">
        <v>2779</v>
      </c>
    </row>
    <row r="243" spans="1:15" ht="15" x14ac:dyDescent="0.2">
      <c r="A243" s="6" t="s">
        <v>465</v>
      </c>
      <c r="B243" s="6" t="s">
        <v>466</v>
      </c>
      <c r="C243" s="6" t="s">
        <v>469</v>
      </c>
      <c r="D243" s="6" t="s">
        <v>470</v>
      </c>
      <c r="E243" s="6" t="s">
        <v>471</v>
      </c>
      <c r="F243" s="6" t="str">
        <f>CONCATENATE(D243," ",E243," ",G243)</f>
        <v>Celestan 4mg/ml 5x Inj</v>
      </c>
      <c r="G243" s="6" t="s">
        <v>162</v>
      </c>
      <c r="H243" s="6" t="s">
        <v>55</v>
      </c>
      <c r="I243" s="6">
        <v>5</v>
      </c>
      <c r="J243" s="6">
        <v>4</v>
      </c>
      <c r="K243" s="6"/>
      <c r="L243" s="6" t="s">
        <v>35</v>
      </c>
      <c r="M243" s="6" t="s">
        <v>36</v>
      </c>
      <c r="N243" s="6" t="s">
        <v>45</v>
      </c>
      <c r="O243" s="28" t="s">
        <v>2877</v>
      </c>
    </row>
    <row r="244" spans="1:15" ht="15" x14ac:dyDescent="0.2">
      <c r="A244" s="6" t="s">
        <v>472</v>
      </c>
      <c r="B244" s="6" t="s">
        <v>473</v>
      </c>
      <c r="C244" s="6" t="s">
        <v>474</v>
      </c>
      <c r="D244" s="6" t="s">
        <v>475</v>
      </c>
      <c r="E244" s="6" t="s">
        <v>479</v>
      </c>
      <c r="F244" s="6" t="str">
        <f>CONCATENATE(D244," ",E244," ",G244)</f>
        <v>Dexamethason  0,5 mg 100x Tbl.</v>
      </c>
      <c r="G244" s="6" t="s">
        <v>261</v>
      </c>
      <c r="H244" s="6" t="s">
        <v>40</v>
      </c>
      <c r="I244" s="6">
        <v>500</v>
      </c>
      <c r="J244" s="6">
        <v>0.5</v>
      </c>
      <c r="K244" s="6"/>
      <c r="L244" s="6" t="s">
        <v>20</v>
      </c>
      <c r="M244" s="6" t="s">
        <v>20</v>
      </c>
      <c r="N244" s="6" t="s">
        <v>45</v>
      </c>
      <c r="O244" s="28" t="s">
        <v>2871</v>
      </c>
    </row>
    <row r="245" spans="1:15" ht="15" x14ac:dyDescent="0.2">
      <c r="A245" s="6" t="s">
        <v>472</v>
      </c>
      <c r="B245" s="6" t="s">
        <v>473</v>
      </c>
      <c r="C245" s="6" t="s">
        <v>474</v>
      </c>
      <c r="D245" s="6" t="s">
        <v>475</v>
      </c>
      <c r="E245" s="6" t="s">
        <v>476</v>
      </c>
      <c r="F245" s="6" t="str">
        <f>CONCATENATE(D245," ",E245," ",G245)</f>
        <v>Dexamethason  0,5 mg 500x Tbl.</v>
      </c>
      <c r="G245" s="6" t="s">
        <v>261</v>
      </c>
      <c r="H245" s="6" t="s">
        <v>40</v>
      </c>
      <c r="I245" s="6">
        <v>500</v>
      </c>
      <c r="J245" s="6">
        <v>0.5</v>
      </c>
      <c r="K245" s="6"/>
      <c r="L245" s="6" t="s">
        <v>287</v>
      </c>
      <c r="M245" s="6" t="s">
        <v>288</v>
      </c>
      <c r="N245" s="6" t="s">
        <v>45</v>
      </c>
      <c r="O245" s="28" t="s">
        <v>2871</v>
      </c>
    </row>
    <row r="246" spans="1:15" ht="15" x14ac:dyDescent="0.2">
      <c r="A246" s="4" t="s">
        <v>472</v>
      </c>
      <c r="B246" s="4" t="s">
        <v>473</v>
      </c>
      <c r="C246" s="4" t="s">
        <v>474</v>
      </c>
      <c r="D246" s="4" t="s">
        <v>2799</v>
      </c>
      <c r="E246" s="4"/>
      <c r="F246" s="4" t="str">
        <f>CONCATENATE(D246," ",E246," ",G246)</f>
        <v xml:space="preserve">DEXAMETHASON 0,5 MG JENAPHARM TBL. 100X                                                                                   </v>
      </c>
      <c r="G246" s="4"/>
      <c r="H246" s="4" t="s">
        <v>40</v>
      </c>
      <c r="I246" s="4">
        <v>100</v>
      </c>
      <c r="J246" s="4">
        <v>0.5</v>
      </c>
      <c r="K246" s="4"/>
      <c r="L246" s="4" t="s">
        <v>35</v>
      </c>
      <c r="M246" s="4" t="s">
        <v>36</v>
      </c>
      <c r="N246" s="4" t="s">
        <v>27</v>
      </c>
      <c r="O246" s="28" t="s">
        <v>2779</v>
      </c>
    </row>
    <row r="247" spans="1:15" ht="15" x14ac:dyDescent="0.2">
      <c r="A247" s="6" t="s">
        <v>472</v>
      </c>
      <c r="B247" s="6" t="s">
        <v>473</v>
      </c>
      <c r="C247" s="6" t="s">
        <v>474</v>
      </c>
      <c r="D247" s="6" t="s">
        <v>477</v>
      </c>
      <c r="E247" s="6" t="s">
        <v>479</v>
      </c>
      <c r="F247" s="6" t="str">
        <f>CONCATENATE(D247," ",E247," ",G247)</f>
        <v>Dexamethason 0,5mg Jenapharm tbl 100x 0,5 mg 100x Tbl.</v>
      </c>
      <c r="G247" s="6" t="s">
        <v>261</v>
      </c>
      <c r="H247" s="6" t="s">
        <v>40</v>
      </c>
      <c r="I247" s="6">
        <v>100</v>
      </c>
      <c r="J247" s="6">
        <v>0.5</v>
      </c>
      <c r="K247" s="6"/>
      <c r="L247" s="6" t="s">
        <v>35</v>
      </c>
      <c r="M247" s="6" t="s">
        <v>36</v>
      </c>
      <c r="N247" s="6" t="s">
        <v>45</v>
      </c>
      <c r="O247" s="28">
        <v>45467</v>
      </c>
    </row>
    <row r="248" spans="1:15" ht="15" x14ac:dyDescent="0.2">
      <c r="A248" s="26" t="s">
        <v>472</v>
      </c>
      <c r="B248" s="26" t="s">
        <v>473</v>
      </c>
      <c r="C248" s="26" t="s">
        <v>474</v>
      </c>
      <c r="D248" s="26" t="s">
        <v>477</v>
      </c>
      <c r="E248" s="26"/>
      <c r="F248" s="26" t="str">
        <f>CONCATENATE(D248," ",E248," ",G248)</f>
        <v xml:space="preserve">Dexamethason 0,5mg Jenapharm tbl 100x  </v>
      </c>
      <c r="G248" s="26"/>
      <c r="H248" s="26" t="s">
        <v>40</v>
      </c>
      <c r="I248" s="26">
        <v>100</v>
      </c>
      <c r="J248" s="26">
        <v>0.5</v>
      </c>
      <c r="K248" s="26"/>
      <c r="L248" s="26" t="s">
        <v>35</v>
      </c>
      <c r="M248" s="26" t="s">
        <v>36</v>
      </c>
      <c r="N248" s="26" t="s">
        <v>30</v>
      </c>
      <c r="O248" s="28" t="s">
        <v>2779</v>
      </c>
    </row>
    <row r="249" spans="1:15" ht="15" x14ac:dyDescent="0.2">
      <c r="A249" s="26" t="s">
        <v>472</v>
      </c>
      <c r="B249" s="26" t="s">
        <v>473</v>
      </c>
      <c r="C249" s="26" t="s">
        <v>480</v>
      </c>
      <c r="D249" s="26" t="s">
        <v>481</v>
      </c>
      <c r="E249" s="26"/>
      <c r="F249" s="26" t="str">
        <f>CONCATENATE(D249," ",E249," ",G249)</f>
        <v xml:space="preserve">InfectoDexaKrupp 2mg/5ml or old 30ml 1x  </v>
      </c>
      <c r="G249" s="26"/>
      <c r="H249" s="26" t="s">
        <v>40</v>
      </c>
      <c r="I249" s="26">
        <v>1</v>
      </c>
      <c r="J249" s="26">
        <v>2</v>
      </c>
      <c r="K249" s="26"/>
      <c r="L249" s="26" t="s">
        <v>20</v>
      </c>
      <c r="M249" s="26" t="s">
        <v>20</v>
      </c>
      <c r="N249" s="26" t="s">
        <v>30</v>
      </c>
      <c r="O249" s="28" t="s">
        <v>2779</v>
      </c>
    </row>
    <row r="250" spans="1:15" ht="15" x14ac:dyDescent="0.2">
      <c r="A250" s="6" t="s">
        <v>472</v>
      </c>
      <c r="B250" s="6" t="s">
        <v>473</v>
      </c>
      <c r="C250" s="6" t="s">
        <v>474</v>
      </c>
      <c r="D250" s="6" t="s">
        <v>482</v>
      </c>
      <c r="E250" s="6" t="s">
        <v>483</v>
      </c>
      <c r="F250" s="6" t="str">
        <f>CONCATENATE(D250," ",E250," ",G250)</f>
        <v>Dexamethason-ratiopharm 4 mg 100x Tbl</v>
      </c>
      <c r="G250" s="6" t="s">
        <v>484</v>
      </c>
      <c r="H250" s="6" t="s">
        <v>40</v>
      </c>
      <c r="I250" s="6">
        <v>100</v>
      </c>
      <c r="J250" s="6">
        <v>4</v>
      </c>
      <c r="K250" s="6"/>
      <c r="L250" s="6" t="s">
        <v>35</v>
      </c>
      <c r="M250" s="6" t="s">
        <v>36</v>
      </c>
      <c r="N250" s="6" t="s">
        <v>45</v>
      </c>
      <c r="O250" s="28" t="s">
        <v>2871</v>
      </c>
    </row>
    <row r="251" spans="1:15" ht="15" x14ac:dyDescent="0.2">
      <c r="A251" s="4" t="s">
        <v>472</v>
      </c>
      <c r="B251" s="4" t="s">
        <v>473</v>
      </c>
      <c r="C251" s="4" t="s">
        <v>473</v>
      </c>
      <c r="D251" s="4" t="s">
        <v>485</v>
      </c>
      <c r="E251" s="4"/>
      <c r="F251" s="4" t="str">
        <f>CONCATENATE(D251," ",E251," ",G251)</f>
        <v xml:space="preserve">InfectoDexaKrupp 2mg/5ml Saft belsõleges oldat 1x30ml  </v>
      </c>
      <c r="G251" s="4"/>
      <c r="H251" s="4" t="s">
        <v>40</v>
      </c>
      <c r="I251" s="4">
        <v>1</v>
      </c>
      <c r="J251" s="4">
        <v>12</v>
      </c>
      <c r="K251" s="4"/>
      <c r="L251" s="4" t="s">
        <v>35</v>
      </c>
      <c r="M251" s="4" t="s">
        <v>36</v>
      </c>
      <c r="N251" s="4" t="s">
        <v>27</v>
      </c>
      <c r="O251" s="28" t="s">
        <v>2714</v>
      </c>
    </row>
    <row r="252" spans="1:15" ht="15" x14ac:dyDescent="0.2">
      <c r="A252" s="4" t="s">
        <v>486</v>
      </c>
      <c r="B252" s="4" t="s">
        <v>487</v>
      </c>
      <c r="C252" s="4" t="s">
        <v>488</v>
      </c>
      <c r="D252" s="4" t="s">
        <v>489</v>
      </c>
      <c r="E252" s="4"/>
      <c r="F252" s="4" t="str">
        <f>CONCATENATE(D252," ",E252," ",G252)</f>
        <v xml:space="preserve">Prednisolut 25mg L por és oldószer oldatos injekcióhoz 3x  </v>
      </c>
      <c r="G252" s="4"/>
      <c r="H252" s="4" t="s">
        <v>55</v>
      </c>
      <c r="I252" s="4">
        <v>3</v>
      </c>
      <c r="J252" s="4">
        <v>25</v>
      </c>
      <c r="K252" s="4"/>
      <c r="L252" s="4" t="s">
        <v>35</v>
      </c>
      <c r="M252" s="4" t="s">
        <v>36</v>
      </c>
      <c r="N252" s="4" t="s">
        <v>27</v>
      </c>
      <c r="O252" s="28" t="s">
        <v>2714</v>
      </c>
    </row>
    <row r="253" spans="1:15" ht="15" x14ac:dyDescent="0.2">
      <c r="A253" s="26" t="s">
        <v>486</v>
      </c>
      <c r="B253" s="26" t="s">
        <v>487</v>
      </c>
      <c r="C253" s="26" t="s">
        <v>490</v>
      </c>
      <c r="D253" s="26" t="s">
        <v>491</v>
      </c>
      <c r="E253" s="26"/>
      <c r="F253" s="26" t="str">
        <f>CONCATENATE(D253," ",E253," ",G253)</f>
        <v xml:space="preserve">Prednisolut L 25mg por és old inj-hoz 3x  </v>
      </c>
      <c r="G253" s="26"/>
      <c r="H253" s="26" t="s">
        <v>55</v>
      </c>
      <c r="I253" s="26">
        <v>3</v>
      </c>
      <c r="J253" s="26">
        <v>25</v>
      </c>
      <c r="K253" s="26"/>
      <c r="L253" s="26" t="s">
        <v>20</v>
      </c>
      <c r="M253" s="26" t="s">
        <v>20</v>
      </c>
      <c r="N253" s="26" t="s">
        <v>30</v>
      </c>
      <c r="O253" s="28" t="s">
        <v>2779</v>
      </c>
    </row>
    <row r="254" spans="1:15" ht="15" x14ac:dyDescent="0.2">
      <c r="A254" s="6" t="s">
        <v>486</v>
      </c>
      <c r="B254" s="6" t="s">
        <v>487</v>
      </c>
      <c r="C254" s="6" t="s">
        <v>492</v>
      </c>
      <c r="D254" s="6" t="s">
        <v>493</v>
      </c>
      <c r="E254" s="6" t="s">
        <v>494</v>
      </c>
      <c r="F254" s="6" t="str">
        <f>CONCATENATE(D254," ",E254," ",G254)</f>
        <v>Prednisolon Natrium Succ. CF  25 mg 10x Inj</v>
      </c>
      <c r="G254" s="6" t="s">
        <v>162</v>
      </c>
      <c r="H254" s="6" t="s">
        <v>55</v>
      </c>
      <c r="I254" s="6">
        <v>10</v>
      </c>
      <c r="J254" s="6">
        <v>25</v>
      </c>
      <c r="K254" s="6"/>
      <c r="L254" s="6" t="s">
        <v>287</v>
      </c>
      <c r="M254" s="6" t="s">
        <v>288</v>
      </c>
      <c r="N254" s="6" t="s">
        <v>45</v>
      </c>
      <c r="O254" s="28" t="s">
        <v>2871</v>
      </c>
    </row>
    <row r="255" spans="1:15" ht="15" x14ac:dyDescent="0.2">
      <c r="A255" s="26" t="s">
        <v>486</v>
      </c>
      <c r="B255" s="26" t="s">
        <v>487</v>
      </c>
      <c r="C255" s="26" t="s">
        <v>490</v>
      </c>
      <c r="D255" s="26" t="s">
        <v>495</v>
      </c>
      <c r="E255" s="26"/>
      <c r="F255" s="26" t="str">
        <f>CONCATENATE(D255," ",E255," ",G255)</f>
        <v xml:space="preserve">Prednisolut 50mg inj 3x  </v>
      </c>
      <c r="G255" s="26"/>
      <c r="H255" s="26" t="s">
        <v>55</v>
      </c>
      <c r="I255" s="26">
        <v>3</v>
      </c>
      <c r="J255" s="26">
        <v>40</v>
      </c>
      <c r="K255" s="26" t="s">
        <v>195</v>
      </c>
      <c r="L255" s="26"/>
      <c r="M255" s="26"/>
      <c r="N255" s="26" t="s">
        <v>30</v>
      </c>
      <c r="O255" s="28">
        <v>45721</v>
      </c>
    </row>
    <row r="256" spans="1:15" ht="15" x14ac:dyDescent="0.2">
      <c r="A256" s="6" t="s">
        <v>496</v>
      </c>
      <c r="B256" s="6" t="s">
        <v>497</v>
      </c>
      <c r="C256" s="6" t="s">
        <v>498</v>
      </c>
      <c r="D256" s="6" t="s">
        <v>499</v>
      </c>
      <c r="E256" s="6" t="s">
        <v>500</v>
      </c>
      <c r="F256" s="6" t="str">
        <f>CONCATENATE(D256," ",E256," ",G256)</f>
        <v>Lederlon  20 mg 10x Inj</v>
      </c>
      <c r="G256" s="6" t="s">
        <v>162</v>
      </c>
      <c r="H256" s="6" t="s">
        <v>55</v>
      </c>
      <c r="I256" s="6">
        <v>10</v>
      </c>
      <c r="J256" s="6">
        <v>20</v>
      </c>
      <c r="K256" s="6" t="s">
        <v>137</v>
      </c>
      <c r="L256" s="6" t="s">
        <v>35</v>
      </c>
      <c r="M256" s="6" t="s">
        <v>36</v>
      </c>
      <c r="N256" s="6" t="s">
        <v>45</v>
      </c>
      <c r="O256" s="28">
        <v>45467</v>
      </c>
    </row>
    <row r="257" spans="1:15" ht="15" x14ac:dyDescent="0.2">
      <c r="A257" s="6" t="s">
        <v>496</v>
      </c>
      <c r="B257" s="6" t="s">
        <v>497</v>
      </c>
      <c r="C257" s="6" t="s">
        <v>501</v>
      </c>
      <c r="D257" s="6" t="s">
        <v>502</v>
      </c>
      <c r="E257" s="6"/>
      <c r="F257" s="6" t="str">
        <f>CONCATENATE(D257," ",E257," ",G257)</f>
        <v xml:space="preserve">Kenacort 40mg/ml, 1ml inj. 3x  </v>
      </c>
      <c r="G257" s="6"/>
      <c r="H257" s="6" t="s">
        <v>55</v>
      </c>
      <c r="I257" s="6">
        <v>3</v>
      </c>
      <c r="J257" s="6">
        <v>40</v>
      </c>
      <c r="K257" s="6"/>
      <c r="L257" s="6" t="s">
        <v>287</v>
      </c>
      <c r="M257" s="6" t="s">
        <v>288</v>
      </c>
      <c r="N257" s="6" t="s">
        <v>45</v>
      </c>
      <c r="O257" s="28" t="s">
        <v>2871</v>
      </c>
    </row>
    <row r="258" spans="1:15" ht="15" x14ac:dyDescent="0.2">
      <c r="A258" s="6" t="s">
        <v>496</v>
      </c>
      <c r="B258" s="6" t="s">
        <v>497</v>
      </c>
      <c r="C258" s="6" t="s">
        <v>501</v>
      </c>
      <c r="D258" s="6" t="s">
        <v>503</v>
      </c>
      <c r="E258" s="6"/>
      <c r="F258" s="6" t="str">
        <f>CONCATENATE(D258," ",E258," ",G258)</f>
        <v xml:space="preserve">Kenacort 10mg/ml, 5ml inj. 1x  </v>
      </c>
      <c r="G258" s="6"/>
      <c r="H258" s="6" t="s">
        <v>55</v>
      </c>
      <c r="I258" s="6">
        <v>1</v>
      </c>
      <c r="J258" s="6">
        <v>50</v>
      </c>
      <c r="K258" s="6"/>
      <c r="L258" s="6" t="s">
        <v>287</v>
      </c>
      <c r="M258" s="6" t="s">
        <v>288</v>
      </c>
      <c r="N258" s="6" t="s">
        <v>45</v>
      </c>
      <c r="O258" s="28">
        <v>45225</v>
      </c>
    </row>
    <row r="259" spans="1:15" ht="15" x14ac:dyDescent="0.2">
      <c r="A259" s="6" t="s">
        <v>504</v>
      </c>
      <c r="B259" s="6" t="s">
        <v>505</v>
      </c>
      <c r="C259" s="6" t="s">
        <v>507</v>
      </c>
      <c r="D259" s="6" t="s">
        <v>508</v>
      </c>
      <c r="E259" s="6"/>
      <c r="F259" s="6" t="str">
        <f>CONCATENATE(D259," ",E259," ",G259)</f>
        <v xml:space="preserve">Hydrocortison JENAPHARM 10mg 50x  </v>
      </c>
      <c r="G259" s="6"/>
      <c r="H259" s="6" t="s">
        <v>40</v>
      </c>
      <c r="I259" s="6">
        <v>50</v>
      </c>
      <c r="J259" s="6">
        <v>10</v>
      </c>
      <c r="K259" s="6"/>
      <c r="L259" s="6"/>
      <c r="M259" s="6"/>
      <c r="N259" s="6" t="s">
        <v>45</v>
      </c>
      <c r="O259" s="28" t="s">
        <v>2871</v>
      </c>
    </row>
    <row r="260" spans="1:15" ht="15" x14ac:dyDescent="0.2">
      <c r="A260" s="26" t="s">
        <v>504</v>
      </c>
      <c r="B260" s="26" t="s">
        <v>505</v>
      </c>
      <c r="C260" s="26" t="s">
        <v>509</v>
      </c>
      <c r="D260" s="26" t="s">
        <v>2478</v>
      </c>
      <c r="E260" s="26"/>
      <c r="F260" s="26" t="str">
        <f>CONCATENATE(D260," ",E260," ",G260)</f>
        <v xml:space="preserve">Hydrocortison VUAB 100mg por old inj 10x  </v>
      </c>
      <c r="G260" s="26"/>
      <c r="H260" s="26" t="s">
        <v>55</v>
      </c>
      <c r="I260" s="26">
        <v>10</v>
      </c>
      <c r="J260" s="26">
        <v>100</v>
      </c>
      <c r="K260" s="26"/>
      <c r="L260" s="26" t="s">
        <v>20</v>
      </c>
      <c r="M260" s="26" t="s">
        <v>20</v>
      </c>
      <c r="N260" s="26" t="s">
        <v>30</v>
      </c>
      <c r="O260" s="28" t="s">
        <v>2779</v>
      </c>
    </row>
    <row r="261" spans="1:15" ht="15" x14ac:dyDescent="0.2">
      <c r="A261" s="26" t="s">
        <v>504</v>
      </c>
      <c r="B261" s="26" t="s">
        <v>505</v>
      </c>
      <c r="C261" s="26" t="s">
        <v>509</v>
      </c>
      <c r="D261" s="26" t="s">
        <v>510</v>
      </c>
      <c r="E261" s="26"/>
      <c r="F261" s="26" t="str">
        <f>CONCATENATE(D261," ",E261," ",G261)</f>
        <v xml:space="preserve">Hydrocortison VUAB 100mg por old inj 1x  </v>
      </c>
      <c r="G261" s="26"/>
      <c r="H261" s="26" t="s">
        <v>55</v>
      </c>
      <c r="I261" s="26">
        <v>1</v>
      </c>
      <c r="J261" s="26">
        <v>100</v>
      </c>
      <c r="K261" s="26"/>
      <c r="L261" s="26" t="s">
        <v>511</v>
      </c>
      <c r="M261" s="26" t="s">
        <v>512</v>
      </c>
      <c r="N261" s="26" t="s">
        <v>30</v>
      </c>
      <c r="O261" s="28">
        <v>45721</v>
      </c>
    </row>
    <row r="262" spans="1:15" ht="15" x14ac:dyDescent="0.25">
      <c r="A262" s="63" t="s">
        <v>2940</v>
      </c>
      <c r="B262" s="61" t="s">
        <v>2939</v>
      </c>
      <c r="C262" s="61" t="s">
        <v>2939</v>
      </c>
      <c r="D262" s="64" t="s">
        <v>2926</v>
      </c>
      <c r="E262" s="61"/>
      <c r="F262" s="61" t="str">
        <f>CONCATENATE(D262," ",E262," ",G262)</f>
        <v xml:space="preserve">Agamree 40mg/ml belsőleges szuszpenzió 100 ml  </v>
      </c>
      <c r="G262" s="64"/>
      <c r="H262" s="61" t="s">
        <v>40</v>
      </c>
      <c r="I262" s="61">
        <v>1</v>
      </c>
      <c r="J262" s="61">
        <v>40</v>
      </c>
      <c r="K262" s="61" t="s">
        <v>2915</v>
      </c>
      <c r="L262" s="61" t="s">
        <v>20</v>
      </c>
      <c r="M262" s="61" t="s">
        <v>20</v>
      </c>
      <c r="N262" s="61" t="s">
        <v>2909</v>
      </c>
      <c r="O262" s="28">
        <v>46149</v>
      </c>
    </row>
    <row r="263" spans="1:15" ht="15" x14ac:dyDescent="0.2">
      <c r="A263" s="6" t="s">
        <v>513</v>
      </c>
      <c r="B263" s="6" t="s">
        <v>514</v>
      </c>
      <c r="C263" s="6" t="s">
        <v>514</v>
      </c>
      <c r="D263" s="6" t="s">
        <v>515</v>
      </c>
      <c r="E263" s="6" t="s">
        <v>516</v>
      </c>
      <c r="F263" s="6" t="str">
        <f>CONCATENATE(D263," ",E263," ",G263)</f>
        <v>Calcort 6mg 100x tbl.</v>
      </c>
      <c r="G263" s="6" t="s">
        <v>112</v>
      </c>
      <c r="H263" s="6" t="s">
        <v>40</v>
      </c>
      <c r="I263" s="6">
        <v>100</v>
      </c>
      <c r="J263" s="6">
        <v>6</v>
      </c>
      <c r="K263" s="6"/>
      <c r="L263" s="6" t="s">
        <v>35</v>
      </c>
      <c r="M263" s="6" t="s">
        <v>36</v>
      </c>
      <c r="N263" s="6" t="s">
        <v>45</v>
      </c>
      <c r="O263" s="28" t="s">
        <v>2877</v>
      </c>
    </row>
    <row r="264" spans="1:15" ht="15" x14ac:dyDescent="0.2">
      <c r="A264" s="4" t="s">
        <v>517</v>
      </c>
      <c r="B264" s="4" t="s">
        <v>518</v>
      </c>
      <c r="C264" s="4" t="s">
        <v>519</v>
      </c>
      <c r="D264" s="4" t="s">
        <v>2523</v>
      </c>
      <c r="E264" s="4"/>
      <c r="F264" s="4" t="str">
        <f>CONCATENATE(D264," ",E264," ",G264)</f>
        <v xml:space="preserve">L-Thyroxin SERB 200mcg/ml oldatos injekció/infúzió 6x1ml  </v>
      </c>
      <c r="G264" s="4"/>
      <c r="H264" s="4" t="s">
        <v>55</v>
      </c>
      <c r="I264" s="4">
        <v>6</v>
      </c>
      <c r="J264" s="4">
        <v>0.2</v>
      </c>
      <c r="K264" s="4" t="s">
        <v>143</v>
      </c>
      <c r="L264" s="4" t="s">
        <v>87</v>
      </c>
      <c r="M264" s="4" t="s">
        <v>88</v>
      </c>
      <c r="N264" s="4" t="s">
        <v>27</v>
      </c>
      <c r="O264" s="28" t="s">
        <v>2524</v>
      </c>
    </row>
    <row r="265" spans="1:15" ht="15" x14ac:dyDescent="0.2">
      <c r="A265" s="6" t="s">
        <v>517</v>
      </c>
      <c r="B265" s="6" t="s">
        <v>518</v>
      </c>
      <c r="C265" s="6" t="s">
        <v>519</v>
      </c>
      <c r="D265" s="6" t="s">
        <v>520</v>
      </c>
      <c r="E265" s="6" t="s">
        <v>521</v>
      </c>
      <c r="F265" s="6" t="str">
        <f>CONCATENATE(D265," ",E265," ",G265)</f>
        <v>L-Thyroxin Henning 0,5mg 1x inj.</v>
      </c>
      <c r="G265" s="6" t="s">
        <v>54</v>
      </c>
      <c r="H265" s="6" t="s">
        <v>55</v>
      </c>
      <c r="I265" s="6">
        <v>1</v>
      </c>
      <c r="J265" s="6">
        <v>0.5</v>
      </c>
      <c r="K265" s="6"/>
      <c r="L265" s="6" t="s">
        <v>35</v>
      </c>
      <c r="M265" s="6" t="s">
        <v>36</v>
      </c>
      <c r="N265" s="6" t="s">
        <v>45</v>
      </c>
      <c r="O265" s="28" t="s">
        <v>2871</v>
      </c>
    </row>
    <row r="266" spans="1:15" ht="60" x14ac:dyDescent="0.2">
      <c r="A266" s="26" t="s">
        <v>517</v>
      </c>
      <c r="B266" s="26" t="s">
        <v>518</v>
      </c>
      <c r="C266" s="26" t="s">
        <v>522</v>
      </c>
      <c r="D266" s="73" t="s">
        <v>2610</v>
      </c>
      <c r="E266" s="26"/>
      <c r="F266" s="73" t="str">
        <f>CONCATENATE(D266," ",E266," ",G266)</f>
        <v xml:space="preserve">L-Thyroxin Henning inject 514 Mikrogramm, Pulver und Lösungsmittel zur Herstellung einer Injektions- oder Infusionslösung 1x  </v>
      </c>
      <c r="G266" s="26"/>
      <c r="H266" s="26" t="s">
        <v>55</v>
      </c>
      <c r="I266" s="26">
        <v>1</v>
      </c>
      <c r="J266" s="26">
        <v>0.51400000000000001</v>
      </c>
      <c r="K266" s="26" t="s">
        <v>2613</v>
      </c>
      <c r="L266" s="26" t="s">
        <v>35</v>
      </c>
      <c r="M266" s="26" t="s">
        <v>36</v>
      </c>
      <c r="N266" s="26" t="s">
        <v>30</v>
      </c>
      <c r="O266" s="28" t="s">
        <v>2779</v>
      </c>
    </row>
    <row r="267" spans="1:15" ht="15" x14ac:dyDescent="0.2">
      <c r="A267" s="26" t="s">
        <v>517</v>
      </c>
      <c r="B267" s="26" t="s">
        <v>518</v>
      </c>
      <c r="C267" s="26" t="s">
        <v>522</v>
      </c>
      <c r="D267" s="73" t="s">
        <v>2611</v>
      </c>
      <c r="E267" s="26"/>
      <c r="F267" s="73" t="str">
        <f>CONCATENATE(D267," ",E267," ",G267)</f>
        <v xml:space="preserve">L-Thyroxin Serb 200mcg/ml inj inf 6x  </v>
      </c>
      <c r="G267" s="26"/>
      <c r="H267" s="26" t="s">
        <v>55</v>
      </c>
      <c r="I267" s="26">
        <v>6</v>
      </c>
      <c r="J267" s="26">
        <v>200</v>
      </c>
      <c r="K267" s="26" t="s">
        <v>2612</v>
      </c>
      <c r="L267" s="26" t="s">
        <v>87</v>
      </c>
      <c r="M267" s="26" t="s">
        <v>88</v>
      </c>
      <c r="N267" s="26" t="s">
        <v>30</v>
      </c>
      <c r="O267" s="28" t="s">
        <v>2779</v>
      </c>
    </row>
    <row r="268" spans="1:15" ht="15" x14ac:dyDescent="0.2">
      <c r="A268" s="6" t="s">
        <v>523</v>
      </c>
      <c r="B268" s="6" t="s">
        <v>524</v>
      </c>
      <c r="C268" s="6" t="s">
        <v>524</v>
      </c>
      <c r="D268" s="6" t="s">
        <v>525</v>
      </c>
      <c r="E268" s="6" t="s">
        <v>526</v>
      </c>
      <c r="F268" s="6" t="str">
        <f>CONCATENATE(D268," ",E268," ",G268)</f>
        <v>Thybon Henning  20mcg 100x tbl.</v>
      </c>
      <c r="G268" s="6" t="s">
        <v>112</v>
      </c>
      <c r="H268" s="6" t="s">
        <v>40</v>
      </c>
      <c r="I268" s="6">
        <v>100</v>
      </c>
      <c r="J268" s="6">
        <v>20</v>
      </c>
      <c r="K268" s="6"/>
      <c r="L268" s="6" t="s">
        <v>35</v>
      </c>
      <c r="M268" s="6" t="s">
        <v>36</v>
      </c>
      <c r="N268" s="6" t="s">
        <v>45</v>
      </c>
      <c r="O268" s="28" t="s">
        <v>2871</v>
      </c>
    </row>
    <row r="269" spans="1:15" ht="15" x14ac:dyDescent="0.2">
      <c r="A269" s="6" t="s">
        <v>527</v>
      </c>
      <c r="B269" s="6" t="s">
        <v>528</v>
      </c>
      <c r="C269" s="6" t="s">
        <v>528</v>
      </c>
      <c r="D269" s="6" t="s">
        <v>529</v>
      </c>
      <c r="E269" s="6"/>
      <c r="F269" s="6" t="str">
        <f>CONCATENATE(D269," ",E269," ",G269)</f>
        <v xml:space="preserve">Propylthiouracil APOTEX 50mg tabletta 30x  </v>
      </c>
      <c r="G269" s="6"/>
      <c r="H269" s="6" t="s">
        <v>40</v>
      </c>
      <c r="I269" s="6">
        <v>50</v>
      </c>
      <c r="J269" s="6">
        <v>30</v>
      </c>
      <c r="K269" s="6"/>
      <c r="L269" s="6"/>
      <c r="M269" s="6"/>
      <c r="N269" s="6" t="s">
        <v>45</v>
      </c>
      <c r="O269" s="28">
        <v>45467</v>
      </c>
    </row>
    <row r="270" spans="1:15" ht="15" x14ac:dyDescent="0.2">
      <c r="A270" s="6" t="s">
        <v>527</v>
      </c>
      <c r="B270" s="6" t="s">
        <v>528</v>
      </c>
      <c r="C270" s="6" t="s">
        <v>528</v>
      </c>
      <c r="D270" s="6" t="s">
        <v>530</v>
      </c>
      <c r="E270" s="6"/>
      <c r="F270" s="6" t="str">
        <f>CONCATENATE(D270," ",E270," ",G270)</f>
        <v xml:space="preserve">Propylthiouracil Aurobindo 50 mg, tabletten 30x  </v>
      </c>
      <c r="G270" s="6"/>
      <c r="H270" s="6" t="s">
        <v>40</v>
      </c>
      <c r="I270" s="6">
        <v>50</v>
      </c>
      <c r="J270" s="6">
        <v>30</v>
      </c>
      <c r="K270" s="6"/>
      <c r="L270" s="6" t="s">
        <v>287</v>
      </c>
      <c r="M270" s="6" t="s">
        <v>288</v>
      </c>
      <c r="N270" s="6" t="s">
        <v>45</v>
      </c>
      <c r="O270" s="28">
        <v>45265</v>
      </c>
    </row>
    <row r="271" spans="1:15" ht="15" x14ac:dyDescent="0.2">
      <c r="A271" s="6" t="s">
        <v>527</v>
      </c>
      <c r="B271" s="6" t="s">
        <v>528</v>
      </c>
      <c r="C271" s="6" t="s">
        <v>528</v>
      </c>
      <c r="D271" s="6" t="s">
        <v>2330</v>
      </c>
      <c r="E271" s="6"/>
      <c r="F271" s="6" t="str">
        <f>CONCATENATE(D271," ",E271," ",G271)</f>
        <v xml:space="preserve">Propylthiouracil Aurbindo  50mg tbl. 30x  </v>
      </c>
      <c r="G271" s="6"/>
      <c r="H271" s="6" t="s">
        <v>40</v>
      </c>
      <c r="I271" s="6">
        <v>30</v>
      </c>
      <c r="J271" s="6">
        <v>50</v>
      </c>
      <c r="K271" s="6"/>
      <c r="L271" s="6"/>
      <c r="M271" s="6"/>
      <c r="N271" s="6" t="s">
        <v>45</v>
      </c>
      <c r="O271" s="28">
        <v>45597</v>
      </c>
    </row>
    <row r="272" spans="1:15" ht="15" x14ac:dyDescent="0.2">
      <c r="A272" s="6" t="s">
        <v>527</v>
      </c>
      <c r="B272" s="6" t="s">
        <v>528</v>
      </c>
      <c r="C272" s="6" t="s">
        <v>528</v>
      </c>
      <c r="D272" s="6" t="s">
        <v>2755</v>
      </c>
      <c r="E272" s="6"/>
      <c r="F272" s="6" t="str">
        <f>CONCATENATE(D272," ",E272," ",G272)</f>
        <v xml:space="preserve">Propylthiouracil 50mg tbl. 30x  </v>
      </c>
      <c r="G272" s="6"/>
      <c r="H272" s="6" t="s">
        <v>40</v>
      </c>
      <c r="I272" s="6">
        <v>30</v>
      </c>
      <c r="J272" s="6">
        <v>50</v>
      </c>
      <c r="K272" s="6"/>
      <c r="L272" s="6" t="s">
        <v>287</v>
      </c>
      <c r="M272" s="6" t="s">
        <v>288</v>
      </c>
      <c r="N272" s="6" t="s">
        <v>45</v>
      </c>
      <c r="O272" s="28">
        <v>46153</v>
      </c>
    </row>
    <row r="273" spans="1:15" ht="15" x14ac:dyDescent="0.2">
      <c r="A273" s="6" t="s">
        <v>531</v>
      </c>
      <c r="B273" s="6" t="s">
        <v>532</v>
      </c>
      <c r="C273" s="6" t="s">
        <v>533</v>
      </c>
      <c r="D273" s="6" t="s">
        <v>533</v>
      </c>
      <c r="E273" s="6" t="s">
        <v>534</v>
      </c>
      <c r="F273" s="6" t="str">
        <f>CONCATENATE(D273," ",E273," ",G273)</f>
        <v>Thiamazol 40mg/1ml 10x Inj</v>
      </c>
      <c r="G273" s="6" t="s">
        <v>162</v>
      </c>
      <c r="H273" s="6" t="s">
        <v>55</v>
      </c>
      <c r="I273" s="6">
        <v>10</v>
      </c>
      <c r="J273" s="6">
        <v>40</v>
      </c>
      <c r="K273" s="6"/>
      <c r="L273" s="6" t="s">
        <v>35</v>
      </c>
      <c r="M273" s="6" t="s">
        <v>36</v>
      </c>
      <c r="N273" s="6" t="s">
        <v>45</v>
      </c>
      <c r="O273" s="28" t="s">
        <v>2871</v>
      </c>
    </row>
    <row r="274" spans="1:15" ht="15" x14ac:dyDescent="0.2">
      <c r="A274" s="6" t="s">
        <v>535</v>
      </c>
      <c r="B274" s="6" t="s">
        <v>2289</v>
      </c>
      <c r="C274" s="6" t="s">
        <v>536</v>
      </c>
      <c r="D274" s="6" t="s">
        <v>537</v>
      </c>
      <c r="E274" s="6" t="s">
        <v>538</v>
      </c>
      <c r="F274" s="6" t="str">
        <f>CONCATENATE(D274," ",E274," ",G274)</f>
        <v>Irenat  300 mg – 40ml 1x csepp</v>
      </c>
      <c r="G274" s="6" t="s">
        <v>539</v>
      </c>
      <c r="H274" s="6" t="s">
        <v>40</v>
      </c>
      <c r="I274" s="6">
        <v>1</v>
      </c>
      <c r="J274" s="6">
        <v>300</v>
      </c>
      <c r="K274" s="6"/>
      <c r="L274" s="6" t="s">
        <v>35</v>
      </c>
      <c r="M274" s="6" t="s">
        <v>36</v>
      </c>
      <c r="N274" s="6" t="s">
        <v>45</v>
      </c>
      <c r="O274" s="28">
        <v>45467</v>
      </c>
    </row>
    <row r="275" spans="1:15" ht="15" x14ac:dyDescent="0.2">
      <c r="A275" s="4" t="s">
        <v>535</v>
      </c>
      <c r="B275" s="4" t="s">
        <v>2289</v>
      </c>
      <c r="C275" s="4" t="s">
        <v>536</v>
      </c>
      <c r="D275" s="4" t="s">
        <v>2800</v>
      </c>
      <c r="E275" s="4" t="s">
        <v>538</v>
      </c>
      <c r="F275" s="4" t="str">
        <f>CONCATENATE(D275," ",E275," ",G275)</f>
        <v>IRENAT 300MG/ML CSEPPEK ORALIS HASZNÁLATRA 1X20ML AT                                                                     300 mg – 40ml 1x csepp</v>
      </c>
      <c r="G275" s="4" t="s">
        <v>539</v>
      </c>
      <c r="H275" s="4" t="s">
        <v>40</v>
      </c>
      <c r="I275" s="4">
        <v>1</v>
      </c>
      <c r="J275" s="4">
        <v>300</v>
      </c>
      <c r="K275" s="4"/>
      <c r="L275" s="4" t="s">
        <v>87</v>
      </c>
      <c r="M275" s="4" t="s">
        <v>88</v>
      </c>
      <c r="N275" s="4" t="s">
        <v>27</v>
      </c>
      <c r="O275" s="28" t="s">
        <v>2779</v>
      </c>
    </row>
    <row r="276" spans="1:15" ht="15" x14ac:dyDescent="0.2">
      <c r="A276" s="26" t="s">
        <v>540</v>
      </c>
      <c r="B276" s="26" t="s">
        <v>541</v>
      </c>
      <c r="C276" s="26" t="s">
        <v>541</v>
      </c>
      <c r="D276" s="26" t="s">
        <v>2733</v>
      </c>
      <c r="E276" s="26"/>
      <c r="F276" s="26" t="str">
        <f>CONCATENATE(D276," ",E276," ",G276)</f>
        <v xml:space="preserve">Calcitonina Almir 100 UI/ml inj 1ml 10x  </v>
      </c>
      <c r="G276" s="26"/>
      <c r="H276" s="26" t="s">
        <v>55</v>
      </c>
      <c r="I276" s="26">
        <v>10</v>
      </c>
      <c r="J276" s="26">
        <v>100</v>
      </c>
      <c r="K276" s="26"/>
      <c r="L276" s="26" t="s">
        <v>20</v>
      </c>
      <c r="M276" s="26" t="s">
        <v>20</v>
      </c>
      <c r="N276" s="26" t="s">
        <v>2726</v>
      </c>
      <c r="O276" s="28" t="s">
        <v>2779</v>
      </c>
    </row>
    <row r="277" spans="1:15" ht="15" x14ac:dyDescent="0.2">
      <c r="A277" s="4" t="s">
        <v>540</v>
      </c>
      <c r="B277" s="4" t="s">
        <v>541</v>
      </c>
      <c r="C277" s="4" t="s">
        <v>541</v>
      </c>
      <c r="D277" s="4" t="s">
        <v>542</v>
      </c>
      <c r="E277" s="4"/>
      <c r="F277" s="4" t="str">
        <f>CONCATENATE(D277," ",E277," ",G277)</f>
        <v xml:space="preserve">Calcitonine Pharmy II 100U.I./1ml oldatos injekció 5x1ml  </v>
      </c>
      <c r="G277" s="4"/>
      <c r="H277" s="4" t="s">
        <v>55</v>
      </c>
      <c r="I277" s="4">
        <v>5</v>
      </c>
      <c r="J277" s="4">
        <v>100</v>
      </c>
      <c r="K277" s="4"/>
      <c r="L277" s="4" t="s">
        <v>331</v>
      </c>
      <c r="M277" s="4" t="s">
        <v>332</v>
      </c>
      <c r="N277" s="4" t="s">
        <v>27</v>
      </c>
      <c r="O277" s="28" t="s">
        <v>2714</v>
      </c>
    </row>
    <row r="278" spans="1:15" ht="15" x14ac:dyDescent="0.2">
      <c r="A278" s="6" t="s">
        <v>540</v>
      </c>
      <c r="B278" s="6" t="s">
        <v>541</v>
      </c>
      <c r="C278" s="6" t="s">
        <v>543</v>
      </c>
      <c r="D278" s="6" t="s">
        <v>544</v>
      </c>
      <c r="E278" s="6"/>
      <c r="F278" s="6" t="str">
        <f>CONCATENATE(D278," ",E278," ",G278)</f>
        <v>Calcitonin 100IE/1ml 5x  Inj</v>
      </c>
      <c r="G278" s="6" t="s">
        <v>162</v>
      </c>
      <c r="H278" s="6" t="s">
        <v>55</v>
      </c>
      <c r="I278" s="6">
        <v>5</v>
      </c>
      <c r="J278" s="6">
        <v>100</v>
      </c>
      <c r="K278" s="6"/>
      <c r="L278" s="6" t="s">
        <v>287</v>
      </c>
      <c r="M278" s="6" t="s">
        <v>288</v>
      </c>
      <c r="N278" s="6" t="s">
        <v>45</v>
      </c>
      <c r="O278" s="28" t="s">
        <v>2871</v>
      </c>
    </row>
    <row r="279" spans="1:15" ht="15" x14ac:dyDescent="0.2">
      <c r="A279" s="6" t="s">
        <v>545</v>
      </c>
      <c r="B279" s="6" t="s">
        <v>546</v>
      </c>
      <c r="C279" s="6" t="s">
        <v>546</v>
      </c>
      <c r="D279" s="6" t="s">
        <v>547</v>
      </c>
      <c r="E279" s="6" t="s">
        <v>548</v>
      </c>
      <c r="F279" s="6" t="str">
        <f>CONCATENATE(D279," ",E279," ",G279)</f>
        <v>Doxyciclin ratiopharm 100mg/5ml 5x inj</v>
      </c>
      <c r="G279" s="6" t="s">
        <v>151</v>
      </c>
      <c r="H279" s="6" t="s">
        <v>55</v>
      </c>
      <c r="I279" s="6">
        <v>5</v>
      </c>
      <c r="J279" s="6">
        <v>100</v>
      </c>
      <c r="K279" s="6"/>
      <c r="L279" s="6" t="s">
        <v>35</v>
      </c>
      <c r="M279" s="6" t="s">
        <v>36</v>
      </c>
      <c r="N279" s="6" t="s">
        <v>45</v>
      </c>
      <c r="O279" s="28" t="s">
        <v>2871</v>
      </c>
    </row>
    <row r="280" spans="1:15" ht="15" x14ac:dyDescent="0.2">
      <c r="A280" s="4" t="s">
        <v>1368</v>
      </c>
      <c r="B280" s="4" t="s">
        <v>1370</v>
      </c>
      <c r="C280" s="4" t="s">
        <v>1370</v>
      </c>
      <c r="D280" s="4" t="s">
        <v>1371</v>
      </c>
      <c r="E280" s="4"/>
      <c r="F280" s="4" t="str">
        <f>CONCATENATE(D280," ",E280," ",G280)</f>
        <v xml:space="preserve">Tetraciclina Atb 250mg kapszula 20x  </v>
      </c>
      <c r="G280" s="4"/>
      <c r="H280" s="4" t="s">
        <v>40</v>
      </c>
      <c r="I280" s="4">
        <v>20</v>
      </c>
      <c r="J280" s="4">
        <v>250</v>
      </c>
      <c r="K280" s="4"/>
      <c r="L280" s="4" t="s">
        <v>100</v>
      </c>
      <c r="M280" s="4" t="s">
        <v>101</v>
      </c>
      <c r="N280" s="4" t="s">
        <v>27</v>
      </c>
      <c r="O280" s="28" t="s">
        <v>2714</v>
      </c>
    </row>
    <row r="281" spans="1:15" ht="15" x14ac:dyDescent="0.2">
      <c r="A281" s="4" t="s">
        <v>2710</v>
      </c>
      <c r="B281" s="4" t="s">
        <v>2267</v>
      </c>
      <c r="C281" s="4" t="s">
        <v>2267</v>
      </c>
      <c r="D281" s="4" t="s">
        <v>2707</v>
      </c>
      <c r="E281" s="4"/>
      <c r="F281" s="4" t="str">
        <f>CONCATENATE(D281," ",E281," ",G281)</f>
        <v xml:space="preserve">Minocin 100mg kemény kapszula 8x  </v>
      </c>
      <c r="G281" s="4"/>
      <c r="H281" s="4" t="s">
        <v>40</v>
      </c>
      <c r="I281" s="4">
        <v>8</v>
      </c>
      <c r="J281" s="4">
        <v>100</v>
      </c>
      <c r="K281" s="4" t="s">
        <v>20</v>
      </c>
      <c r="L281" s="4" t="s">
        <v>84</v>
      </c>
      <c r="M281" s="4"/>
      <c r="N281" s="4" t="s">
        <v>27</v>
      </c>
      <c r="O281" s="28" t="s">
        <v>2714</v>
      </c>
    </row>
    <row r="282" spans="1:15" ht="15" x14ac:dyDescent="0.2">
      <c r="A282" s="69" t="s">
        <v>2710</v>
      </c>
      <c r="B282" s="69" t="s">
        <v>2267</v>
      </c>
      <c r="C282" s="69" t="s">
        <v>2267</v>
      </c>
      <c r="D282" s="69" t="s">
        <v>2764</v>
      </c>
      <c r="E282" s="69"/>
      <c r="F282" s="69" t="str">
        <f>CONCATENATE(D282," ",E282," ",G282)</f>
        <v xml:space="preserve">MINOCIN 100MG SDV 10X                           </v>
      </c>
      <c r="G282" s="69"/>
      <c r="H282" s="69" t="s">
        <v>40</v>
      </c>
      <c r="I282" s="69">
        <v>10</v>
      </c>
      <c r="J282" s="69">
        <v>100</v>
      </c>
      <c r="K282" s="69" t="s">
        <v>2607</v>
      </c>
      <c r="L282" s="70" t="s">
        <v>25</v>
      </c>
      <c r="M282" s="70" t="s">
        <v>26</v>
      </c>
      <c r="N282" s="69" t="s">
        <v>861</v>
      </c>
      <c r="O282" s="28">
        <v>46135</v>
      </c>
    </row>
    <row r="283" spans="1:15" ht="15" x14ac:dyDescent="0.2">
      <c r="A283" s="6" t="s">
        <v>549</v>
      </c>
      <c r="B283" s="6" t="s">
        <v>550</v>
      </c>
      <c r="C283" s="6" t="s">
        <v>550</v>
      </c>
      <c r="D283" s="6" t="s">
        <v>2323</v>
      </c>
      <c r="E283" s="6"/>
      <c r="F283" s="6" t="str">
        <f>CONCATENATE(D283," ",E283," ",G283)</f>
        <v xml:space="preserve">Ampicilina Atb. 1000mg inj. 50x  </v>
      </c>
      <c r="G283" s="6"/>
      <c r="H283" s="6" t="s">
        <v>55</v>
      </c>
      <c r="I283" s="6">
        <v>50</v>
      </c>
      <c r="J283" s="6">
        <v>1000</v>
      </c>
      <c r="K283" s="6"/>
      <c r="L283" s="6"/>
      <c r="M283" s="6"/>
      <c r="N283" s="6" t="s">
        <v>45</v>
      </c>
      <c r="O283" s="28" t="s">
        <v>2359</v>
      </c>
    </row>
    <row r="284" spans="1:15" ht="15" x14ac:dyDescent="0.2">
      <c r="A284" s="4" t="s">
        <v>549</v>
      </c>
      <c r="B284" s="4" t="s">
        <v>550</v>
      </c>
      <c r="C284" s="4" t="s">
        <v>550</v>
      </c>
      <c r="D284" s="4" t="s">
        <v>551</v>
      </c>
      <c r="E284" s="4"/>
      <c r="F284" s="4" t="str">
        <f>CONCATENATE(D284," ",E284," ",G284)</f>
        <v xml:space="preserve">Ampicilina Atb 1000mg por oldatos injekcióhoz 50x  </v>
      </c>
      <c r="G284" s="4"/>
      <c r="H284" s="4" t="s">
        <v>55</v>
      </c>
      <c r="I284" s="4">
        <v>50</v>
      </c>
      <c r="J284" s="4">
        <v>1000</v>
      </c>
      <c r="K284" s="4"/>
      <c r="L284" s="4" t="s">
        <v>100</v>
      </c>
      <c r="M284" s="4" t="s">
        <v>101</v>
      </c>
      <c r="N284" s="4" t="s">
        <v>27</v>
      </c>
      <c r="O284" s="28" t="s">
        <v>2356</v>
      </c>
    </row>
    <row r="285" spans="1:15" ht="15" x14ac:dyDescent="0.2">
      <c r="A285" s="6" t="s">
        <v>549</v>
      </c>
      <c r="B285" s="6" t="s">
        <v>550</v>
      </c>
      <c r="C285" s="6" t="s">
        <v>2363</v>
      </c>
      <c r="D285" s="6" t="s">
        <v>2362</v>
      </c>
      <c r="E285" s="6"/>
      <c r="F285" s="6" t="str">
        <f>CONCATENATE(D285," ",E285," ",G285)</f>
        <v xml:space="preserve">Gobemicina Inj. 1g 25x  </v>
      </c>
      <c r="G285" s="6"/>
      <c r="H285" s="6" t="s">
        <v>55</v>
      </c>
      <c r="I285" s="6">
        <v>25</v>
      </c>
      <c r="J285" s="6">
        <v>1000</v>
      </c>
      <c r="K285" s="6"/>
      <c r="L285" s="6" t="s">
        <v>87</v>
      </c>
      <c r="M285" s="6" t="s">
        <v>88</v>
      </c>
      <c r="N285" s="6" t="s">
        <v>45</v>
      </c>
      <c r="O285" s="28" t="s">
        <v>2871</v>
      </c>
    </row>
    <row r="286" spans="1:15" ht="15" x14ac:dyDescent="0.2">
      <c r="A286" s="6" t="s">
        <v>1299</v>
      </c>
      <c r="B286" s="6" t="s">
        <v>1300</v>
      </c>
      <c r="C286" s="6" t="s">
        <v>1300</v>
      </c>
      <c r="D286" s="6" t="s">
        <v>2205</v>
      </c>
      <c r="E286" s="6"/>
      <c r="F286" s="6" t="str">
        <f>CONCATENATE(D286," ",E286," ",G286)</f>
        <v xml:space="preserve">Amoxicilline Mylan 500mg kapszula 20x  </v>
      </c>
      <c r="G286" s="6"/>
      <c r="H286" s="6" t="s">
        <v>40</v>
      </c>
      <c r="I286" s="6">
        <v>20</v>
      </c>
      <c r="J286" s="6">
        <v>500</v>
      </c>
      <c r="K286" s="6"/>
      <c r="L286" s="6"/>
      <c r="M286" s="6"/>
      <c r="N286" s="6" t="s">
        <v>45</v>
      </c>
      <c r="O286" s="28" t="s">
        <v>2871</v>
      </c>
    </row>
    <row r="287" spans="1:15" ht="15" x14ac:dyDescent="0.2">
      <c r="A287" s="4" t="s">
        <v>552</v>
      </c>
      <c r="B287" s="4" t="s">
        <v>553</v>
      </c>
      <c r="C287" s="4" t="s">
        <v>553</v>
      </c>
      <c r="D287" s="4" t="s">
        <v>1378</v>
      </c>
      <c r="E287" s="4"/>
      <c r="F287" s="4" t="str">
        <f>CONCATENATE(D287," ",E287," ",G287)</f>
        <v xml:space="preserve">Benzetacil 2 400 000 NE por és oldószer szuszpenziós injekcióhoz 1x  </v>
      </c>
      <c r="G287" s="4"/>
      <c r="H287" s="4" t="s">
        <v>55</v>
      </c>
      <c r="I287" s="4">
        <v>1</v>
      </c>
      <c r="J287" s="4">
        <v>2.4</v>
      </c>
      <c r="K287" s="4"/>
      <c r="L287" s="4" t="s">
        <v>145</v>
      </c>
      <c r="M287" s="4" t="s">
        <v>146</v>
      </c>
      <c r="N287" s="4" t="s">
        <v>27</v>
      </c>
      <c r="O287" s="28" t="s">
        <v>2714</v>
      </c>
    </row>
    <row r="288" spans="1:15" ht="15" x14ac:dyDescent="0.2">
      <c r="A288" s="6" t="s">
        <v>552</v>
      </c>
      <c r="B288" s="6" t="s">
        <v>553</v>
      </c>
      <c r="C288" s="6" t="s">
        <v>553</v>
      </c>
      <c r="D288" s="6" t="s">
        <v>2325</v>
      </c>
      <c r="E288" s="6"/>
      <c r="F288" s="6" t="str">
        <f>CONCATENATE(D288," ",E288," ",G288)</f>
        <v xml:space="preserve">Benzetacil 2.400.000 NE por és oldószer szuszpenziós injekcióhoz (1x)  2.400.000 NE  inj. 1x  </v>
      </c>
      <c r="G288" s="6"/>
      <c r="H288" s="6" t="s">
        <v>55</v>
      </c>
      <c r="I288" s="6">
        <v>1</v>
      </c>
      <c r="J288" s="6">
        <v>2.4</v>
      </c>
      <c r="K288" s="6"/>
      <c r="L288" s="6"/>
      <c r="M288" s="6"/>
      <c r="N288" s="6" t="s">
        <v>45</v>
      </c>
      <c r="O288" s="28">
        <v>45909</v>
      </c>
    </row>
    <row r="289" spans="1:15" ht="15" x14ac:dyDescent="0.2">
      <c r="A289" s="4" t="s">
        <v>1376</v>
      </c>
      <c r="B289" s="4" t="s">
        <v>2600</v>
      </c>
      <c r="C289" s="4" t="s">
        <v>2600</v>
      </c>
      <c r="D289" s="4" t="s">
        <v>2596</v>
      </c>
      <c r="E289" s="4"/>
      <c r="F289" s="4" t="str">
        <f>CONCATENATE(D289," ",E289," ",G289)</f>
        <v xml:space="preserve">PENICILLIN G INFECTOPHARM 1 Mega P.z.H.e.IIL Dsfl. 10´s  </v>
      </c>
      <c r="G289" s="4"/>
      <c r="H289" s="4" t="s">
        <v>55</v>
      </c>
      <c r="I289" s="4">
        <v>10</v>
      </c>
      <c r="J289" s="4">
        <v>1</v>
      </c>
      <c r="K289" s="4" t="s">
        <v>221</v>
      </c>
      <c r="L289" s="4" t="s">
        <v>1271</v>
      </c>
      <c r="M289" s="4" t="s">
        <v>36</v>
      </c>
      <c r="N289" s="4" t="s">
        <v>27</v>
      </c>
      <c r="O289" s="28" t="s">
        <v>2599</v>
      </c>
    </row>
    <row r="290" spans="1:15" ht="15" x14ac:dyDescent="0.2">
      <c r="A290" s="4" t="s">
        <v>1376</v>
      </c>
      <c r="B290" s="4" t="s">
        <v>2600</v>
      </c>
      <c r="C290" s="4" t="s">
        <v>2600</v>
      </c>
      <c r="D290" s="4" t="s">
        <v>2597</v>
      </c>
      <c r="E290" s="4"/>
      <c r="F290" s="4" t="str">
        <f>CONCATENATE(D290," ",E290," ",G290)</f>
        <v xml:space="preserve">PENICILLIN G INFECTOPHARM 5 Mega P.z.H.e.IIL Dsfl. 10´s  </v>
      </c>
      <c r="G290" s="4"/>
      <c r="H290" s="4" t="s">
        <v>55</v>
      </c>
      <c r="I290" s="4">
        <v>10</v>
      </c>
      <c r="J290" s="4">
        <v>5</v>
      </c>
      <c r="K290" s="4" t="s">
        <v>221</v>
      </c>
      <c r="L290" s="4" t="s">
        <v>1271</v>
      </c>
      <c r="M290" s="4" t="s">
        <v>36</v>
      </c>
      <c r="N290" s="4" t="s">
        <v>27</v>
      </c>
      <c r="O290" s="28" t="s">
        <v>2599</v>
      </c>
    </row>
    <row r="291" spans="1:15" ht="15" x14ac:dyDescent="0.2">
      <c r="A291" s="4" t="s">
        <v>1376</v>
      </c>
      <c r="B291" s="4" t="s">
        <v>2600</v>
      </c>
      <c r="C291" s="4" t="s">
        <v>2600</v>
      </c>
      <c r="D291" s="4" t="s">
        <v>2598</v>
      </c>
      <c r="E291" s="4"/>
      <c r="F291" s="4" t="str">
        <f>CONCATENATE(D291," ",E291," ",G291)</f>
        <v xml:space="preserve">PENICILLIN G INFECTOPHARM 10 Mega P.z.H.e.IIL Dsfl. 10´s  </v>
      </c>
      <c r="G291" s="4"/>
      <c r="H291" s="4" t="s">
        <v>55</v>
      </c>
      <c r="I291" s="4">
        <v>10</v>
      </c>
      <c r="J291" s="4">
        <v>10</v>
      </c>
      <c r="K291" s="4" t="s">
        <v>221</v>
      </c>
      <c r="L291" s="4" t="s">
        <v>1271</v>
      </c>
      <c r="M291" s="4" t="s">
        <v>36</v>
      </c>
      <c r="N291" s="4" t="s">
        <v>27</v>
      </c>
      <c r="O291" s="28" t="s">
        <v>2599</v>
      </c>
    </row>
    <row r="292" spans="1:15" ht="15" x14ac:dyDescent="0.2">
      <c r="A292" s="4" t="s">
        <v>554</v>
      </c>
      <c r="B292" s="4" t="s">
        <v>555</v>
      </c>
      <c r="C292" s="4" t="s">
        <v>556</v>
      </c>
      <c r="D292" s="4" t="s">
        <v>2258</v>
      </c>
      <c r="E292" s="4"/>
      <c r="F292" s="4" t="str">
        <f>CONCATENATE(D292," ",E292," ",G292)</f>
        <v xml:space="preserve">Flucloxacillin Basi 250mg/5ml por belsőleges oldathoz 1x100ml  </v>
      </c>
      <c r="G292" s="4"/>
      <c r="H292" s="4" t="s">
        <v>2259</v>
      </c>
      <c r="I292" s="4">
        <v>1</v>
      </c>
      <c r="J292" s="4">
        <v>5000</v>
      </c>
      <c r="K292" s="4" t="s">
        <v>2433</v>
      </c>
      <c r="L292" s="4" t="s">
        <v>2090</v>
      </c>
      <c r="M292" s="4" t="s">
        <v>665</v>
      </c>
      <c r="N292" s="4" t="s">
        <v>27</v>
      </c>
      <c r="O292" s="28" t="s">
        <v>2522</v>
      </c>
    </row>
    <row r="293" spans="1:15" ht="15" x14ac:dyDescent="0.2">
      <c r="A293" s="6" t="s">
        <v>554</v>
      </c>
      <c r="B293" s="6" t="s">
        <v>555</v>
      </c>
      <c r="C293" s="6" t="s">
        <v>556</v>
      </c>
      <c r="D293" s="6" t="s">
        <v>557</v>
      </c>
      <c r="E293" s="6" t="s">
        <v>558</v>
      </c>
      <c r="F293" s="6" t="str">
        <f>CONCATENATE(D293," ",E293," ",G293)</f>
        <v>Floxapen  500mg 16x Kapsz</v>
      </c>
      <c r="G293" s="6" t="s">
        <v>559</v>
      </c>
      <c r="H293" s="6" t="s">
        <v>40</v>
      </c>
      <c r="I293" s="6">
        <v>16</v>
      </c>
      <c r="J293" s="6">
        <v>500</v>
      </c>
      <c r="K293" s="6"/>
      <c r="L293" s="6" t="s">
        <v>87</v>
      </c>
      <c r="M293" s="6" t="s">
        <v>88</v>
      </c>
      <c r="N293" s="6" t="s">
        <v>45</v>
      </c>
      <c r="O293" s="28">
        <v>45357</v>
      </c>
    </row>
    <row r="294" spans="1:15" ht="15" x14ac:dyDescent="0.2">
      <c r="A294" s="6" t="s">
        <v>554</v>
      </c>
      <c r="B294" s="6" t="s">
        <v>555</v>
      </c>
      <c r="C294" s="6" t="s">
        <v>556</v>
      </c>
      <c r="D294" s="6" t="s">
        <v>2890</v>
      </c>
      <c r="E294" s="6" t="s">
        <v>588</v>
      </c>
      <c r="F294" s="6" t="str">
        <f>CONCATENATE(D294," ",E294," ",G294)</f>
        <v>Flucloxacilline MYLAN 500mg 20x inj.</v>
      </c>
      <c r="G294" s="6" t="s">
        <v>54</v>
      </c>
      <c r="H294" s="6" t="s">
        <v>55</v>
      </c>
      <c r="I294" s="6">
        <v>25</v>
      </c>
      <c r="J294" s="6">
        <v>1000</v>
      </c>
      <c r="K294" s="6"/>
      <c r="L294" s="6" t="s">
        <v>20</v>
      </c>
      <c r="M294" s="6" t="s">
        <v>20</v>
      </c>
      <c r="N294" s="6" t="s">
        <v>45</v>
      </c>
      <c r="O294" s="28" t="s">
        <v>2871</v>
      </c>
    </row>
    <row r="295" spans="1:15" ht="15" x14ac:dyDescent="0.2">
      <c r="A295" s="66" t="s">
        <v>554</v>
      </c>
      <c r="B295" s="66" t="s">
        <v>555</v>
      </c>
      <c r="C295" s="66" t="s">
        <v>556</v>
      </c>
      <c r="D295" s="66" t="s">
        <v>2571</v>
      </c>
      <c r="E295" s="66" t="s">
        <v>561</v>
      </c>
      <c r="F295" s="66" t="str">
        <f>CONCATENATE(D295," ",E295," ",G295)</f>
        <v>Flucloxacilline CF  1g 25x inj.</v>
      </c>
      <c r="G295" s="66" t="s">
        <v>54</v>
      </c>
      <c r="H295" s="66" t="s">
        <v>55</v>
      </c>
      <c r="I295" s="66">
        <v>25</v>
      </c>
      <c r="J295" s="66">
        <v>1000</v>
      </c>
      <c r="K295" s="66"/>
      <c r="L295" s="66" t="s">
        <v>287</v>
      </c>
      <c r="M295" s="66" t="s">
        <v>288</v>
      </c>
      <c r="N295" s="66" t="s">
        <v>45</v>
      </c>
      <c r="O295" s="67">
        <v>45909</v>
      </c>
    </row>
    <row r="296" spans="1:15" ht="15" x14ac:dyDescent="0.2">
      <c r="A296" s="6" t="s">
        <v>554</v>
      </c>
      <c r="B296" s="6" t="s">
        <v>555</v>
      </c>
      <c r="C296" s="6" t="s">
        <v>556</v>
      </c>
      <c r="D296" s="6" t="s">
        <v>556</v>
      </c>
      <c r="E296" s="6" t="s">
        <v>561</v>
      </c>
      <c r="F296" s="6" t="str">
        <f>CONCATENATE(D296," ",E296," ",G296)</f>
        <v>Flucloxacilline 1g 25x inj.</v>
      </c>
      <c r="G296" s="6" t="s">
        <v>54</v>
      </c>
      <c r="H296" s="6" t="s">
        <v>55</v>
      </c>
      <c r="I296" s="6">
        <v>25</v>
      </c>
      <c r="J296" s="6">
        <v>1000</v>
      </c>
      <c r="K296" s="6"/>
      <c r="L296" s="6" t="s">
        <v>20</v>
      </c>
      <c r="M296" s="6" t="s">
        <v>20</v>
      </c>
      <c r="N296" s="6" t="s">
        <v>45</v>
      </c>
      <c r="O296" s="28" t="s">
        <v>2871</v>
      </c>
    </row>
    <row r="297" spans="1:15" ht="15" x14ac:dyDescent="0.2">
      <c r="A297" s="4" t="s">
        <v>562</v>
      </c>
      <c r="B297" s="4" t="s">
        <v>563</v>
      </c>
      <c r="C297" s="4" t="s">
        <v>563</v>
      </c>
      <c r="D297" s="4" t="s">
        <v>2776</v>
      </c>
      <c r="E297" s="4"/>
      <c r="F297" s="4" t="str">
        <f>CONCATENATE(D297," ",E297," ",G297)</f>
        <v xml:space="preserve">KEFORAL 250MG/5 ML GRAN. PER SUSP. 100ML (IT)                                                                             </v>
      </c>
      <c r="G297" s="4"/>
      <c r="H297" s="4" t="s">
        <v>40</v>
      </c>
      <c r="I297" s="4">
        <v>1</v>
      </c>
      <c r="J297" s="4">
        <v>250</v>
      </c>
      <c r="K297" s="4"/>
      <c r="L297" s="4" t="s">
        <v>20</v>
      </c>
      <c r="M297" s="4" t="s">
        <v>20</v>
      </c>
      <c r="N297" s="4" t="s">
        <v>27</v>
      </c>
      <c r="O297" s="28" t="s">
        <v>2779</v>
      </c>
    </row>
    <row r="298" spans="1:15" ht="15" x14ac:dyDescent="0.2">
      <c r="A298" s="6" t="s">
        <v>564</v>
      </c>
      <c r="B298" s="6" t="s">
        <v>565</v>
      </c>
      <c r="C298" s="6" t="s">
        <v>566</v>
      </c>
      <c r="D298" s="6" t="s">
        <v>567</v>
      </c>
      <c r="E298" s="6" t="s">
        <v>568</v>
      </c>
      <c r="F298" s="6" t="str">
        <f>CONCATENATE(D298," ",E298," ",G298)</f>
        <v>Cefuroxim-ratiopharm 250mg tbl</v>
      </c>
      <c r="G298" s="6" t="s">
        <v>569</v>
      </c>
      <c r="H298" s="6" t="s">
        <v>40</v>
      </c>
      <c r="I298" s="6">
        <v>24</v>
      </c>
      <c r="J298" s="6">
        <v>250</v>
      </c>
      <c r="K298" s="6"/>
      <c r="L298" s="6"/>
      <c r="M298" s="6"/>
      <c r="N298" s="6" t="s">
        <v>45</v>
      </c>
      <c r="O298" s="28" t="s">
        <v>2877</v>
      </c>
    </row>
    <row r="299" spans="1:15" ht="15" x14ac:dyDescent="0.2">
      <c r="A299" s="6" t="s">
        <v>570</v>
      </c>
      <c r="B299" s="6" t="s">
        <v>571</v>
      </c>
      <c r="C299" s="6" t="s">
        <v>573</v>
      </c>
      <c r="D299" s="6" t="s">
        <v>574</v>
      </c>
      <c r="E299" s="6" t="s">
        <v>575</v>
      </c>
      <c r="F299" s="6" t="str">
        <f>CONCATENATE(D299," ",E299," ",G299)</f>
        <v>Ceftriaxona Normon I.M 250mg 1x inj.</v>
      </c>
      <c r="G299" s="6" t="s">
        <v>54</v>
      </c>
      <c r="H299" s="6" t="s">
        <v>55</v>
      </c>
      <c r="I299" s="6">
        <v>1</v>
      </c>
      <c r="J299" s="6">
        <v>250</v>
      </c>
      <c r="K299" s="6"/>
      <c r="L299" s="6" t="s">
        <v>145</v>
      </c>
      <c r="M299" s="6" t="s">
        <v>146</v>
      </c>
      <c r="N299" s="6" t="s">
        <v>45</v>
      </c>
      <c r="O299" s="28" t="s">
        <v>2877</v>
      </c>
    </row>
    <row r="300" spans="1:15" ht="15" x14ac:dyDescent="0.2">
      <c r="A300" s="26" t="s">
        <v>576</v>
      </c>
      <c r="B300" s="26" t="s">
        <v>577</v>
      </c>
      <c r="C300" s="26" t="s">
        <v>577</v>
      </c>
      <c r="D300" s="26" t="s">
        <v>578</v>
      </c>
      <c r="E300" s="26"/>
      <c r="F300" s="26" t="str">
        <f>CONCATENATE(D300," ",E300," ",G300)</f>
        <v xml:space="preserve">Cefepima LDP-TORLAN 2g por old in/if 10x  </v>
      </c>
      <c r="G300" s="26"/>
      <c r="H300" s="26" t="s">
        <v>55</v>
      </c>
      <c r="I300" s="26">
        <v>10</v>
      </c>
      <c r="J300" s="26">
        <v>2000</v>
      </c>
      <c r="K300" s="26"/>
      <c r="L300" s="26" t="s">
        <v>145</v>
      </c>
      <c r="M300" s="26" t="s">
        <v>146</v>
      </c>
      <c r="N300" s="26" t="s">
        <v>30</v>
      </c>
      <c r="O300" s="28" t="s">
        <v>2469</v>
      </c>
    </row>
    <row r="301" spans="1:15" ht="15" x14ac:dyDescent="0.2">
      <c r="A301" s="26" t="s">
        <v>579</v>
      </c>
      <c r="B301" s="26" t="s">
        <v>580</v>
      </c>
      <c r="C301" s="26" t="s">
        <v>580</v>
      </c>
      <c r="D301" s="73" t="s">
        <v>581</v>
      </c>
      <c r="E301" s="26"/>
      <c r="F301" s="26" t="str">
        <f>CONCATENATE(D301," ",E301," ",G301)</f>
        <v xml:space="preserve">Azactam inj 1g 10x  </v>
      </c>
      <c r="G301" s="26"/>
      <c r="H301" s="26" t="s">
        <v>55</v>
      </c>
      <c r="I301" s="26">
        <v>10</v>
      </c>
      <c r="J301" s="26">
        <v>1</v>
      </c>
      <c r="K301" s="26"/>
      <c r="L301" s="26" t="s">
        <v>20</v>
      </c>
      <c r="M301" s="26" t="s">
        <v>20</v>
      </c>
      <c r="N301" s="26" t="s">
        <v>30</v>
      </c>
      <c r="O301" s="28" t="s">
        <v>2779</v>
      </c>
    </row>
    <row r="302" spans="1:15" ht="15" x14ac:dyDescent="0.2">
      <c r="A302" s="4" t="s">
        <v>579</v>
      </c>
      <c r="B302" s="4" t="s">
        <v>580</v>
      </c>
      <c r="C302" s="4" t="s">
        <v>580</v>
      </c>
      <c r="D302" s="4" t="s">
        <v>2253</v>
      </c>
      <c r="E302" s="4"/>
      <c r="F302" s="4" t="str">
        <f>CONCATENATE(D302," ",E302," ",G302)</f>
        <v xml:space="preserve">Azactam 1g por oldatos injekcióhoz/infúzióhoz 1x  </v>
      </c>
      <c r="G302" s="4"/>
      <c r="H302" s="4" t="s">
        <v>55</v>
      </c>
      <c r="I302" s="4">
        <v>1</v>
      </c>
      <c r="J302" s="4">
        <v>1000</v>
      </c>
      <c r="K302" s="4"/>
      <c r="L302" s="4" t="s">
        <v>87</v>
      </c>
      <c r="M302" s="4" t="s">
        <v>88</v>
      </c>
      <c r="N302" s="4" t="s">
        <v>27</v>
      </c>
      <c r="O302" s="28" t="s">
        <v>2356</v>
      </c>
    </row>
    <row r="303" spans="1:15" ht="15" x14ac:dyDescent="0.2">
      <c r="A303" s="4" t="s">
        <v>579</v>
      </c>
      <c r="B303" s="4" t="s">
        <v>580</v>
      </c>
      <c r="C303" s="4" t="s">
        <v>580</v>
      </c>
      <c r="D303" s="4" t="s">
        <v>582</v>
      </c>
      <c r="E303" s="4"/>
      <c r="F303" s="4" t="str">
        <f>CONCATENATE(D303," ",E303," ",G303)</f>
        <v xml:space="preserve">Azactam 2g por oldatos injekcióhoz/infúzióhoz 1x  </v>
      </c>
      <c r="G303" s="4"/>
      <c r="H303" s="4" t="s">
        <v>55</v>
      </c>
      <c r="I303" s="4">
        <v>1</v>
      </c>
      <c r="J303" s="4">
        <v>2000</v>
      </c>
      <c r="K303" s="4"/>
      <c r="L303" s="4" t="s">
        <v>87</v>
      </c>
      <c r="M303" s="4" t="s">
        <v>88</v>
      </c>
      <c r="N303" s="4" t="s">
        <v>27</v>
      </c>
      <c r="O303" s="28" t="s">
        <v>2714</v>
      </c>
    </row>
    <row r="304" spans="1:15" ht="15" x14ac:dyDescent="0.2">
      <c r="A304" s="26" t="s">
        <v>2502</v>
      </c>
      <c r="B304" s="26" t="s">
        <v>2503</v>
      </c>
      <c r="C304" s="26" t="s">
        <v>2503</v>
      </c>
      <c r="D304" s="26" t="s">
        <v>2500</v>
      </c>
      <c r="E304" s="26"/>
      <c r="F304" s="26" t="str">
        <f>CONCATENATE(D304," ",E304," ",G304)</f>
        <v xml:space="preserve">Emblaveo 1.5 g / 0.5 g Powder for concentrate for solution for infusion 10x  </v>
      </c>
      <c r="G304" s="26"/>
      <c r="H304" s="26" t="s">
        <v>55</v>
      </c>
      <c r="I304" s="26">
        <v>2</v>
      </c>
      <c r="J304" s="26">
        <v>10</v>
      </c>
      <c r="K304" s="26" t="s">
        <v>2501</v>
      </c>
      <c r="L304" s="26" t="s">
        <v>1271</v>
      </c>
      <c r="M304" s="26" t="s">
        <v>36</v>
      </c>
      <c r="N304" s="26" t="s">
        <v>30</v>
      </c>
      <c r="O304" s="28">
        <v>45819</v>
      </c>
    </row>
    <row r="305" spans="1:15" ht="15" x14ac:dyDescent="0.2">
      <c r="A305" s="26" t="s">
        <v>583</v>
      </c>
      <c r="B305" s="26" t="s">
        <v>2741</v>
      </c>
      <c r="C305" s="26" t="s">
        <v>584</v>
      </c>
      <c r="D305" s="26" t="s">
        <v>586</v>
      </c>
      <c r="E305" s="26" t="s">
        <v>588</v>
      </c>
      <c r="F305" s="26" t="str">
        <f>CONCATENATE(D305," ",E305," ",G305)</f>
        <v>Sulfadiazin-Heyl 500mg tabletta 100x 500mg 20x tbl.</v>
      </c>
      <c r="G305" s="26" t="s">
        <v>112</v>
      </c>
      <c r="H305" s="26" t="s">
        <v>40</v>
      </c>
      <c r="I305" s="26">
        <v>100</v>
      </c>
      <c r="J305" s="26">
        <v>500</v>
      </c>
      <c r="K305" s="26"/>
      <c r="L305" s="26" t="s">
        <v>20</v>
      </c>
      <c r="M305" s="26" t="s">
        <v>20</v>
      </c>
      <c r="N305" s="26" t="s">
        <v>2726</v>
      </c>
      <c r="O305" s="28" t="s">
        <v>2779</v>
      </c>
    </row>
    <row r="306" spans="1:15" ht="15" x14ac:dyDescent="0.2">
      <c r="A306" s="4" t="s">
        <v>583</v>
      </c>
      <c r="B306" s="4" t="s">
        <v>2741</v>
      </c>
      <c r="C306" s="4" t="s">
        <v>585</v>
      </c>
      <c r="D306" s="4" t="s">
        <v>2265</v>
      </c>
      <c r="E306" s="4"/>
      <c r="F306" s="4" t="str">
        <f>CONCATENATE(D306," ",E306," ",G306)</f>
        <v xml:space="preserve">Sulfadiazina Reig Jofre 500mg tabletta 20x  </v>
      </c>
      <c r="G306" s="4"/>
      <c r="H306" s="4" t="s">
        <v>40</v>
      </c>
      <c r="I306" s="4">
        <v>20</v>
      </c>
      <c r="J306" s="4">
        <v>500</v>
      </c>
      <c r="K306" s="4"/>
      <c r="L306" s="4" t="s">
        <v>145</v>
      </c>
      <c r="M306" s="4" t="s">
        <v>146</v>
      </c>
      <c r="N306" s="4" t="s">
        <v>27</v>
      </c>
      <c r="O306" s="28" t="s">
        <v>2714</v>
      </c>
    </row>
    <row r="307" spans="1:15" ht="15" x14ac:dyDescent="0.2">
      <c r="A307" s="6" t="s">
        <v>583</v>
      </c>
      <c r="B307" s="6" t="s">
        <v>2741</v>
      </c>
      <c r="C307" s="6" t="s">
        <v>584</v>
      </c>
      <c r="D307" s="6" t="s">
        <v>587</v>
      </c>
      <c r="E307" s="6" t="s">
        <v>588</v>
      </c>
      <c r="F307" s="6" t="str">
        <f>CONCATENATE(D307," ",E307," ",G307)</f>
        <v>Sulfadiazina Reig Jofré 500mg 20x tbl.</v>
      </c>
      <c r="G307" s="6" t="s">
        <v>112</v>
      </c>
      <c r="H307" s="6" t="s">
        <v>40</v>
      </c>
      <c r="I307" s="6">
        <v>20</v>
      </c>
      <c r="J307" s="6">
        <v>500</v>
      </c>
      <c r="K307" s="6"/>
      <c r="L307" s="6" t="s">
        <v>145</v>
      </c>
      <c r="M307" s="6" t="s">
        <v>146</v>
      </c>
      <c r="N307" s="6" t="s">
        <v>45</v>
      </c>
      <c r="O307" s="28" t="s">
        <v>2871</v>
      </c>
    </row>
    <row r="308" spans="1:15" ht="15" x14ac:dyDescent="0.2">
      <c r="A308" s="26" t="s">
        <v>583</v>
      </c>
      <c r="B308" s="26" t="s">
        <v>2741</v>
      </c>
      <c r="C308" s="26" t="s">
        <v>585</v>
      </c>
      <c r="D308" s="26" t="s">
        <v>589</v>
      </c>
      <c r="E308" s="26"/>
      <c r="F308" s="26" t="str">
        <f>CONCATENATE(D308," ",E308," ",G308)</f>
        <v xml:space="preserve">Sulfadiazina Reig J 500mg tabletta 20x  </v>
      </c>
      <c r="G308" s="26"/>
      <c r="H308" s="26" t="s">
        <v>40</v>
      </c>
      <c r="I308" s="26">
        <v>20</v>
      </c>
      <c r="J308" s="26">
        <v>500</v>
      </c>
      <c r="K308" s="26"/>
      <c r="L308" s="26" t="s">
        <v>145</v>
      </c>
      <c r="M308" s="26" t="s">
        <v>146</v>
      </c>
      <c r="N308" s="26" t="s">
        <v>30</v>
      </c>
      <c r="O308" s="28" t="s">
        <v>2469</v>
      </c>
    </row>
    <row r="309" spans="1:15" ht="15" x14ac:dyDescent="0.2">
      <c r="A309" s="4" t="s">
        <v>590</v>
      </c>
      <c r="B309" s="4" t="s">
        <v>591</v>
      </c>
      <c r="C309" s="4" t="s">
        <v>595</v>
      </c>
      <c r="D309" s="4" t="s">
        <v>2801</v>
      </c>
      <c r="E309" s="4"/>
      <c r="F309" s="4" t="str">
        <f>CONCATENATE(D309," ",E309," ",G309)</f>
        <v xml:space="preserve">COTRIM-RATIOPHARM® 400 MG/5 ML + 80 MG/5 ML KONZENTRAT ZUR HERSTELLUNG EINER 5X  </v>
      </c>
      <c r="G309" s="4"/>
      <c r="H309" s="4" t="s">
        <v>55</v>
      </c>
      <c r="I309" s="4">
        <v>5</v>
      </c>
      <c r="J309" s="4">
        <v>480</v>
      </c>
      <c r="K309" s="4"/>
      <c r="L309" s="4" t="s">
        <v>35</v>
      </c>
      <c r="M309" s="4" t="s">
        <v>36</v>
      </c>
      <c r="N309" s="4" t="s">
        <v>27</v>
      </c>
      <c r="O309" s="28" t="s">
        <v>2779</v>
      </c>
    </row>
    <row r="310" spans="1:15" ht="15" x14ac:dyDescent="0.2">
      <c r="A310" s="26" t="s">
        <v>590</v>
      </c>
      <c r="B310" s="26" t="s">
        <v>591</v>
      </c>
      <c r="C310" s="26" t="s">
        <v>592</v>
      </c>
      <c r="D310" s="26" t="s">
        <v>593</v>
      </c>
      <c r="E310" s="26"/>
      <c r="F310" s="26" t="str">
        <f>CONCATENATE(D310," ",E310," ",G310)</f>
        <v xml:space="preserve">Cotrim-ratiop inf 400 mg/5ml+80 mg/5ml   </v>
      </c>
      <c r="G310" s="26"/>
      <c r="H310" s="26" t="s">
        <v>55</v>
      </c>
      <c r="I310" s="26">
        <v>5</v>
      </c>
      <c r="J310" s="26">
        <v>480</v>
      </c>
      <c r="K310" s="26" t="s">
        <v>195</v>
      </c>
      <c r="L310" s="26" t="s">
        <v>20</v>
      </c>
      <c r="M310" s="26" t="s">
        <v>20</v>
      </c>
      <c r="N310" s="26" t="s">
        <v>30</v>
      </c>
      <c r="O310" s="28" t="s">
        <v>2779</v>
      </c>
    </row>
    <row r="311" spans="1:15" ht="15" x14ac:dyDescent="0.2">
      <c r="A311" s="6" t="s">
        <v>590</v>
      </c>
      <c r="B311" s="6" t="s">
        <v>591</v>
      </c>
      <c r="C311" s="6" t="s">
        <v>597</v>
      </c>
      <c r="D311" s="6" t="s">
        <v>598</v>
      </c>
      <c r="E311" s="6" t="s">
        <v>599</v>
      </c>
      <c r="F311" s="6" t="str">
        <f>CONCATENATE(D311," ",E311," ",G311)</f>
        <v>Cotrim-Ratiopharm SF  480mg/5ml 5x Inj</v>
      </c>
      <c r="G311" s="6" t="s">
        <v>162</v>
      </c>
      <c r="H311" s="6" t="s">
        <v>55</v>
      </c>
      <c r="I311" s="6">
        <v>5</v>
      </c>
      <c r="J311" s="6">
        <v>480</v>
      </c>
      <c r="K311" s="6"/>
      <c r="L311" s="6" t="s">
        <v>600</v>
      </c>
      <c r="M311" s="6" t="s">
        <v>601</v>
      </c>
      <c r="N311" s="6" t="s">
        <v>45</v>
      </c>
      <c r="O311" s="28" t="s">
        <v>2877</v>
      </c>
    </row>
    <row r="312" spans="1:15" ht="15" x14ac:dyDescent="0.2">
      <c r="A312" s="4" t="s">
        <v>602</v>
      </c>
      <c r="B312" s="4" t="s">
        <v>603</v>
      </c>
      <c r="C312" s="4" t="s">
        <v>2412</v>
      </c>
      <c r="D312" s="4" t="s">
        <v>2411</v>
      </c>
      <c r="E312" s="4"/>
      <c r="F312" s="4" t="str">
        <f>CONCATENATE(D312," ",E312," ",G312)</f>
        <v xml:space="preserve">Davercin 250 mg tabletki powlekane 16x  </v>
      </c>
      <c r="G312" s="4"/>
      <c r="H312" s="4" t="s">
        <v>40</v>
      </c>
      <c r="I312" s="4">
        <v>16</v>
      </c>
      <c r="J312" s="4">
        <v>250</v>
      </c>
      <c r="K312" s="4"/>
      <c r="L312" s="4" t="s">
        <v>664</v>
      </c>
      <c r="M312" s="4" t="s">
        <v>665</v>
      </c>
      <c r="N312" s="4" t="s">
        <v>27</v>
      </c>
      <c r="O312" s="28" t="s">
        <v>2714</v>
      </c>
    </row>
    <row r="313" spans="1:15" ht="15" x14ac:dyDescent="0.2">
      <c r="A313" s="6" t="s">
        <v>602</v>
      </c>
      <c r="B313" s="6" t="s">
        <v>603</v>
      </c>
      <c r="C313" s="6" t="s">
        <v>603</v>
      </c>
      <c r="D313" s="6" t="s">
        <v>1324</v>
      </c>
      <c r="E313" s="6" t="s">
        <v>1325</v>
      </c>
      <c r="F313" s="6" t="str">
        <f>CONCATENATE(D313," ",E313," ",G313)</f>
        <v>Eritromicina Normon 500mg kapsz 40x</v>
      </c>
      <c r="G313" s="6" t="s">
        <v>1326</v>
      </c>
      <c r="H313" s="6" t="s">
        <v>40</v>
      </c>
      <c r="I313" s="6">
        <v>40</v>
      </c>
      <c r="J313" s="6">
        <v>500</v>
      </c>
      <c r="K313" s="6" t="s">
        <v>1327</v>
      </c>
      <c r="L313" s="6"/>
      <c r="M313" s="6"/>
      <c r="N313" s="6" t="s">
        <v>45</v>
      </c>
      <c r="O313" s="28" t="s">
        <v>2871</v>
      </c>
    </row>
    <row r="314" spans="1:15" ht="15" x14ac:dyDescent="0.2">
      <c r="A314" s="4" t="s">
        <v>602</v>
      </c>
      <c r="B314" s="4" t="s">
        <v>603</v>
      </c>
      <c r="C314" s="4" t="s">
        <v>603</v>
      </c>
      <c r="D314" s="4" t="s">
        <v>604</v>
      </c>
      <c r="E314" s="4"/>
      <c r="F314" s="4" t="str">
        <f>CONCATENATE(D314," ",E314," ",G314)</f>
        <v xml:space="preserve">Eritromicina Normon 500mg bevont tabletta 40x  </v>
      </c>
      <c r="G314" s="4"/>
      <c r="H314" s="4" t="s">
        <v>40</v>
      </c>
      <c r="I314" s="4">
        <v>40</v>
      </c>
      <c r="J314" s="4">
        <v>500</v>
      </c>
      <c r="K314" s="4"/>
      <c r="L314" s="4" t="s">
        <v>145</v>
      </c>
      <c r="M314" s="4" t="s">
        <v>146</v>
      </c>
      <c r="N314" s="4" t="s">
        <v>27</v>
      </c>
      <c r="O314" s="28" t="s">
        <v>2714</v>
      </c>
    </row>
    <row r="315" spans="1:15" ht="15" x14ac:dyDescent="0.2">
      <c r="A315" s="26" t="s">
        <v>602</v>
      </c>
      <c r="B315" s="26" t="s">
        <v>603</v>
      </c>
      <c r="C315" s="26" t="s">
        <v>603</v>
      </c>
      <c r="D315" s="26" t="s">
        <v>2243</v>
      </c>
      <c r="E315" s="26"/>
      <c r="F315" s="26" t="str">
        <f>CONCATENATE(D315," ",E315," ",G315)</f>
        <v xml:space="preserve">Eritromicina Normon 500mg tabl 40x  </v>
      </c>
      <c r="G315" s="26"/>
      <c r="H315" s="26" t="s">
        <v>40</v>
      </c>
      <c r="I315" s="26">
        <v>40</v>
      </c>
      <c r="J315" s="26">
        <v>500</v>
      </c>
      <c r="K315" s="26"/>
      <c r="L315" s="26" t="s">
        <v>20</v>
      </c>
      <c r="M315" s="26" t="s">
        <v>20</v>
      </c>
      <c r="N315" s="26" t="s">
        <v>30</v>
      </c>
      <c r="O315" s="28" t="s">
        <v>2779</v>
      </c>
    </row>
    <row r="316" spans="1:15" ht="15" x14ac:dyDescent="0.2">
      <c r="A316" s="26" t="s">
        <v>602</v>
      </c>
      <c r="B316" s="26" t="s">
        <v>603</v>
      </c>
      <c r="C316" s="26" t="s">
        <v>603</v>
      </c>
      <c r="D316" s="26" t="s">
        <v>2475</v>
      </c>
      <c r="E316" s="26"/>
      <c r="F316" s="26" t="str">
        <f>CONCATENATE(D316," ",E316," ",G316)</f>
        <v xml:space="preserve">Erythromicin 300mg por old inj 20ml 1x   </v>
      </c>
      <c r="G316" s="26"/>
      <c r="H316" s="26" t="s">
        <v>55</v>
      </c>
      <c r="I316" s="26"/>
      <c r="J316" s="26">
        <v>300</v>
      </c>
      <c r="K316" s="26"/>
      <c r="L316" s="26"/>
      <c r="M316" s="26"/>
      <c r="N316" s="26" t="s">
        <v>30</v>
      </c>
      <c r="O316" s="28" t="s">
        <v>2469</v>
      </c>
    </row>
    <row r="317" spans="1:15" ht="15" x14ac:dyDescent="0.2">
      <c r="A317" s="26" t="s">
        <v>602</v>
      </c>
      <c r="B317" s="26" t="s">
        <v>603</v>
      </c>
      <c r="C317" s="26" t="s">
        <v>603</v>
      </c>
      <c r="D317" s="26" t="s">
        <v>605</v>
      </c>
      <c r="E317" s="26"/>
      <c r="F317" s="26" t="str">
        <f>CONCATENATE(D317," ",E317," ",G317)</f>
        <v xml:space="preserve">Erythrocin 500mg por old infúzióhoz 1x  </v>
      </c>
      <c r="G317" s="26"/>
      <c r="H317" s="26" t="s">
        <v>55</v>
      </c>
      <c r="I317" s="26">
        <v>1</v>
      </c>
      <c r="J317" s="26">
        <v>500</v>
      </c>
      <c r="K317" s="26"/>
      <c r="L317" s="26" t="s">
        <v>35</v>
      </c>
      <c r="M317" s="26" t="s">
        <v>36</v>
      </c>
      <c r="N317" s="26" t="s">
        <v>30</v>
      </c>
      <c r="O317" s="28" t="s">
        <v>2779</v>
      </c>
    </row>
    <row r="318" spans="1:15" ht="15" x14ac:dyDescent="0.2">
      <c r="A318" s="4" t="s">
        <v>602</v>
      </c>
      <c r="B318" s="4" t="s">
        <v>603</v>
      </c>
      <c r="C318" s="4" t="s">
        <v>603</v>
      </c>
      <c r="D318" s="4" t="s">
        <v>2802</v>
      </c>
      <c r="E318" s="4"/>
      <c r="F318" s="4" t="str">
        <f>CONCATENATE(D318," ",E318," ",G318)</f>
        <v xml:space="preserve">ERYTHROMYCIN PANPHARMA1 G PULVER ZUR HERSTELLUNG EINER INFUSIONSLÖSUNG 10X                                                </v>
      </c>
      <c r="G318" s="4"/>
      <c r="H318" s="4" t="s">
        <v>55</v>
      </c>
      <c r="I318" s="4">
        <v>10</v>
      </c>
      <c r="J318" s="4">
        <v>1000</v>
      </c>
      <c r="K318" s="4" t="s">
        <v>67</v>
      </c>
      <c r="L318" s="4" t="s">
        <v>35</v>
      </c>
      <c r="M318" s="4" t="s">
        <v>36</v>
      </c>
      <c r="N318" s="4" t="s">
        <v>27</v>
      </c>
      <c r="O318" s="28" t="s">
        <v>2779</v>
      </c>
    </row>
    <row r="319" spans="1:15" ht="15" x14ac:dyDescent="0.2">
      <c r="A319" s="6" t="s">
        <v>602</v>
      </c>
      <c r="B319" s="6" t="s">
        <v>603</v>
      </c>
      <c r="C319" s="6" t="s">
        <v>606</v>
      </c>
      <c r="D319" s="6" t="s">
        <v>607</v>
      </c>
      <c r="E319" s="6" t="s">
        <v>608</v>
      </c>
      <c r="F319" s="6" t="str">
        <f>CONCATENATE(D319," ",E319," ",G319)</f>
        <v>Erythrocin-Lactobionat 1g 1x inj.</v>
      </c>
      <c r="G319" s="6" t="s">
        <v>54</v>
      </c>
      <c r="H319" s="6" t="s">
        <v>55</v>
      </c>
      <c r="I319" s="6">
        <v>1</v>
      </c>
      <c r="J319" s="6">
        <v>1000</v>
      </c>
      <c r="K319" s="6"/>
      <c r="L319" s="6" t="s">
        <v>87</v>
      </c>
      <c r="M319" s="6" t="s">
        <v>88</v>
      </c>
      <c r="N319" s="6" t="s">
        <v>45</v>
      </c>
      <c r="O319" s="28" t="s">
        <v>2871</v>
      </c>
    </row>
    <row r="320" spans="1:15" ht="15" x14ac:dyDescent="0.2">
      <c r="A320" s="4" t="s">
        <v>2719</v>
      </c>
      <c r="B320" s="4" t="s">
        <v>2718</v>
      </c>
      <c r="C320" s="4" t="s">
        <v>2718</v>
      </c>
      <c r="D320" s="4" t="s">
        <v>2716</v>
      </c>
      <c r="E320" s="4"/>
      <c r="F320" s="4" t="str">
        <f>CONCATENATE(D320," ",E320," ",G320)</f>
        <v xml:space="preserve">Rovamycine 1,5 millió NE filmtabletta 16x  </v>
      </c>
      <c r="G320" s="4"/>
      <c r="H320" s="4" t="s">
        <v>40</v>
      </c>
      <c r="I320" s="4">
        <v>16</v>
      </c>
      <c r="J320" s="4">
        <v>1.5</v>
      </c>
      <c r="K320" s="4"/>
      <c r="L320" s="4" t="s">
        <v>100</v>
      </c>
      <c r="M320" s="4" t="s">
        <v>101</v>
      </c>
      <c r="N320" s="4" t="s">
        <v>27</v>
      </c>
      <c r="O320" s="28" t="s">
        <v>2714</v>
      </c>
    </row>
    <row r="321" spans="1:15" ht="15" x14ac:dyDescent="0.2">
      <c r="A321" s="4" t="s">
        <v>2719</v>
      </c>
      <c r="B321" s="4" t="s">
        <v>2718</v>
      </c>
      <c r="C321" s="4" t="s">
        <v>2718</v>
      </c>
      <c r="D321" s="4" t="s">
        <v>2717</v>
      </c>
      <c r="E321" s="4"/>
      <c r="F321" s="4" t="str">
        <f>CONCATENATE(D321," ",E321," ",G321)</f>
        <v xml:space="preserve">Rovamycine 3 millió NE filmtabletta 10x  </v>
      </c>
      <c r="G321" s="4"/>
      <c r="H321" s="4" t="s">
        <v>40</v>
      </c>
      <c r="I321" s="4">
        <v>10</v>
      </c>
      <c r="J321" s="4">
        <v>3</v>
      </c>
      <c r="K321" s="4"/>
      <c r="L321" s="4" t="s">
        <v>100</v>
      </c>
      <c r="M321" s="4" t="s">
        <v>101</v>
      </c>
      <c r="N321" s="4" t="s">
        <v>27</v>
      </c>
      <c r="O321" s="28" t="s">
        <v>2714</v>
      </c>
    </row>
    <row r="322" spans="1:15" ht="15" x14ac:dyDescent="0.2">
      <c r="A322" s="26" t="s">
        <v>2366</v>
      </c>
      <c r="B322" s="26" t="s">
        <v>2365</v>
      </c>
      <c r="C322" s="26" t="s">
        <v>2365</v>
      </c>
      <c r="D322" s="26" t="s">
        <v>2381</v>
      </c>
      <c r="E322" s="26"/>
      <c r="F322" s="26" t="str">
        <f>CONCATENATE(D322," ",E322," ",G322)</f>
        <v xml:space="preserve">Azithromycin Eberth 500mg por old inf 1x  </v>
      </c>
      <c r="G322" s="26"/>
      <c r="H322" s="26" t="s">
        <v>55</v>
      </c>
      <c r="I322" s="26">
        <v>1</v>
      </c>
      <c r="J322" s="26">
        <v>500</v>
      </c>
      <c r="K322" s="26"/>
      <c r="L322" s="26"/>
      <c r="M322" s="26"/>
      <c r="N322" s="26" t="s">
        <v>30</v>
      </c>
      <c r="O322" s="28" t="s">
        <v>2469</v>
      </c>
    </row>
    <row r="323" spans="1:15" ht="15" x14ac:dyDescent="0.2">
      <c r="A323" s="6" t="s">
        <v>609</v>
      </c>
      <c r="B323" s="6" t="s">
        <v>610</v>
      </c>
      <c r="C323" s="6" t="s">
        <v>610</v>
      </c>
      <c r="D323" s="6" t="s">
        <v>611</v>
      </c>
      <c r="E323" s="6" t="s">
        <v>608</v>
      </c>
      <c r="F323" s="6" t="str">
        <f>CONCATENATE(D323," ",E323," ",G323)</f>
        <v>Sulfato de Estreptomicina Reig Jofré 1g 1x inj.</v>
      </c>
      <c r="G323" s="6" t="s">
        <v>54</v>
      </c>
      <c r="H323" s="6" t="s">
        <v>55</v>
      </c>
      <c r="I323" s="6">
        <v>1</v>
      </c>
      <c r="J323" s="6">
        <v>1000</v>
      </c>
      <c r="K323" s="6"/>
      <c r="L323" s="6" t="s">
        <v>145</v>
      </c>
      <c r="M323" s="6" t="s">
        <v>146</v>
      </c>
      <c r="N323" s="6" t="s">
        <v>45</v>
      </c>
      <c r="O323" s="28" t="s">
        <v>2871</v>
      </c>
    </row>
    <row r="324" spans="1:15" ht="15" x14ac:dyDescent="0.2">
      <c r="A324" s="26" t="s">
        <v>609</v>
      </c>
      <c r="B324" s="26" t="s">
        <v>610</v>
      </c>
      <c r="C324" s="26" t="s">
        <v>612</v>
      </c>
      <c r="D324" s="26" t="s">
        <v>613</v>
      </c>
      <c r="E324" s="26"/>
      <c r="F324" s="26" t="str">
        <f>CONCATENATE(D324," ",E324," ",G324)</f>
        <v xml:space="preserve">Sulfato de Estreptomicina 1g por inj 1x  </v>
      </c>
      <c r="G324" s="26"/>
      <c r="H324" s="26" t="s">
        <v>55</v>
      </c>
      <c r="I324" s="26">
        <v>1</v>
      </c>
      <c r="J324" s="26">
        <v>1000</v>
      </c>
      <c r="K324" s="26"/>
      <c r="L324" s="26" t="s">
        <v>145</v>
      </c>
      <c r="M324" s="26" t="s">
        <v>146</v>
      </c>
      <c r="N324" s="26" t="s">
        <v>30</v>
      </c>
      <c r="O324" s="28" t="s">
        <v>2779</v>
      </c>
    </row>
    <row r="325" spans="1:15" ht="15" x14ac:dyDescent="0.2">
      <c r="A325" s="26" t="s">
        <v>2750</v>
      </c>
      <c r="B325" s="26" t="s">
        <v>2751</v>
      </c>
      <c r="C325" s="26" t="s">
        <v>2737</v>
      </c>
      <c r="D325" s="26" t="s">
        <v>2736</v>
      </c>
      <c r="E325" s="26"/>
      <c r="F325" s="26" t="str">
        <f>CONCATENATE(D325," ",E325," ",G325)</f>
        <v xml:space="preserve">Neomicina Salvat 500mg tabletta 30x  </v>
      </c>
      <c r="G325" s="26"/>
      <c r="H325" s="26" t="s">
        <v>40</v>
      </c>
      <c r="I325" s="26">
        <v>30</v>
      </c>
      <c r="J325" s="26">
        <v>500</v>
      </c>
      <c r="K325" s="26"/>
      <c r="L325" s="26" t="s">
        <v>20</v>
      </c>
      <c r="M325" s="26" t="s">
        <v>20</v>
      </c>
      <c r="N325" s="26" t="s">
        <v>2726</v>
      </c>
      <c r="O325" s="28" t="s">
        <v>2779</v>
      </c>
    </row>
    <row r="326" spans="1:15" ht="15" x14ac:dyDescent="0.2">
      <c r="A326" s="6" t="s">
        <v>614</v>
      </c>
      <c r="B326" s="6" t="s">
        <v>615</v>
      </c>
      <c r="C326" s="6" t="s">
        <v>616</v>
      </c>
      <c r="D326" s="6" t="s">
        <v>617</v>
      </c>
      <c r="E326" s="6" t="s">
        <v>618</v>
      </c>
      <c r="F326" s="6" t="str">
        <f>CONCATENATE(D326," ",E326," ",G326)</f>
        <v>Tobramicina Normon 100mg/2ml 1x inj</v>
      </c>
      <c r="G326" s="6" t="s">
        <v>151</v>
      </c>
      <c r="H326" s="6" t="s">
        <v>55</v>
      </c>
      <c r="I326" s="6">
        <v>1</v>
      </c>
      <c r="J326" s="6">
        <v>100</v>
      </c>
      <c r="K326" s="6"/>
      <c r="L326" s="6" t="s">
        <v>145</v>
      </c>
      <c r="M326" s="6" t="s">
        <v>146</v>
      </c>
      <c r="N326" s="6" t="s">
        <v>45</v>
      </c>
      <c r="O326" s="28" t="s">
        <v>2871</v>
      </c>
    </row>
    <row r="327" spans="1:15" ht="15" x14ac:dyDescent="0.2">
      <c r="A327" s="4" t="s">
        <v>1279</v>
      </c>
      <c r="B327" s="4" t="s">
        <v>1280</v>
      </c>
      <c r="C327" s="4" t="s">
        <v>1280</v>
      </c>
      <c r="D327" s="4" t="s">
        <v>2282</v>
      </c>
      <c r="E327" s="4"/>
      <c r="F327" s="4" t="str">
        <f>CONCATENATE(D327," ",E327," ",G327)</f>
        <v xml:space="preserve">Garamycin gyógyszeres szivacs 2mg/cm² 32,5mg 5x5x0,5cm 1x  </v>
      </c>
      <c r="G327" s="4"/>
      <c r="H327" s="4" t="s">
        <v>2246</v>
      </c>
      <c r="I327" s="4">
        <v>1</v>
      </c>
      <c r="J327" s="4">
        <v>32.5</v>
      </c>
      <c r="K327" s="4"/>
      <c r="L327" s="4" t="s">
        <v>664</v>
      </c>
      <c r="M327" s="4" t="s">
        <v>665</v>
      </c>
      <c r="N327" s="4" t="s">
        <v>27</v>
      </c>
      <c r="O327" s="28" t="s">
        <v>2714</v>
      </c>
    </row>
    <row r="328" spans="1:15" ht="15" x14ac:dyDescent="0.2">
      <c r="A328" s="4" t="s">
        <v>1279</v>
      </c>
      <c r="B328" s="4" t="s">
        <v>1280</v>
      </c>
      <c r="C328" s="4" t="s">
        <v>1280</v>
      </c>
      <c r="D328" s="4" t="s">
        <v>2281</v>
      </c>
      <c r="E328" s="4"/>
      <c r="F328" s="4" t="str">
        <f>CONCATENATE(D328," ",E328," ",G328)</f>
        <v xml:space="preserve">Garamycin gyógyszeres szivacs 2mg/cm² 130mg 10x10x0,5cm 1x  </v>
      </c>
      <c r="G328" s="4"/>
      <c r="H328" s="4" t="s">
        <v>2246</v>
      </c>
      <c r="I328" s="4">
        <v>1</v>
      </c>
      <c r="J328" s="4">
        <v>130</v>
      </c>
      <c r="K328" s="4"/>
      <c r="L328" s="4" t="s">
        <v>664</v>
      </c>
      <c r="M328" s="4" t="s">
        <v>665</v>
      </c>
      <c r="N328" s="4" t="s">
        <v>27</v>
      </c>
      <c r="O328" s="28" t="s">
        <v>2714</v>
      </c>
    </row>
    <row r="329" spans="1:15" ht="15" x14ac:dyDescent="0.2">
      <c r="A329" s="26" t="s">
        <v>1279</v>
      </c>
      <c r="B329" s="26" t="s">
        <v>1280</v>
      </c>
      <c r="C329" s="26" t="s">
        <v>1280</v>
      </c>
      <c r="D329" s="26" t="s">
        <v>2245</v>
      </c>
      <c r="E329" s="26"/>
      <c r="F329" s="26" t="str">
        <f>CONCATENATE(D329," ",E329," ",G329)</f>
        <v xml:space="preserve">Garamycin Schwamm 130mg gyógyszivacs 1x  </v>
      </c>
      <c r="G329" s="26"/>
      <c r="H329" s="26" t="s">
        <v>2246</v>
      </c>
      <c r="I329" s="26">
        <v>1</v>
      </c>
      <c r="J329" s="26">
        <v>130</v>
      </c>
      <c r="K329" s="26"/>
      <c r="L329" s="26" t="s">
        <v>1323</v>
      </c>
      <c r="M329" s="26" t="s">
        <v>739</v>
      </c>
      <c r="N329" s="26" t="s">
        <v>30</v>
      </c>
      <c r="O329" s="28" t="s">
        <v>2779</v>
      </c>
    </row>
    <row r="330" spans="1:15" ht="15" x14ac:dyDescent="0.2">
      <c r="A330" s="66" t="s">
        <v>1279</v>
      </c>
      <c r="B330" s="66" t="s">
        <v>1280</v>
      </c>
      <c r="C330" s="66" t="s">
        <v>1281</v>
      </c>
      <c r="D330" s="66" t="s">
        <v>1328</v>
      </c>
      <c r="E330" s="66"/>
      <c r="F330" s="66" t="s">
        <v>1329</v>
      </c>
      <c r="G330" s="66" t="s">
        <v>1330</v>
      </c>
      <c r="H330" s="66" t="s">
        <v>1285</v>
      </c>
      <c r="I330" s="66">
        <v>1</v>
      </c>
      <c r="J330" s="66">
        <v>10</v>
      </c>
      <c r="K330" s="66"/>
      <c r="L330" s="66" t="s">
        <v>35</v>
      </c>
      <c r="M330" s="66" t="s">
        <v>36</v>
      </c>
      <c r="N330" s="66" t="s">
        <v>45</v>
      </c>
      <c r="O330" s="67">
        <v>45357</v>
      </c>
    </row>
    <row r="331" spans="1:15" ht="15" x14ac:dyDescent="0.2">
      <c r="A331" s="66" t="s">
        <v>1279</v>
      </c>
      <c r="B331" s="66" t="s">
        <v>1280</v>
      </c>
      <c r="C331" s="66" t="s">
        <v>1281</v>
      </c>
      <c r="D331" s="66" t="s">
        <v>1282</v>
      </c>
      <c r="E331" s="66"/>
      <c r="F331" s="66" t="s">
        <v>1283</v>
      </c>
      <c r="G331" s="66" t="s">
        <v>1284</v>
      </c>
      <c r="H331" s="66" t="s">
        <v>1285</v>
      </c>
      <c r="I331" s="66">
        <v>1</v>
      </c>
      <c r="J331" s="66">
        <v>10</v>
      </c>
      <c r="K331" s="66"/>
      <c r="L331" s="66" t="s">
        <v>35</v>
      </c>
      <c r="M331" s="66" t="s">
        <v>36</v>
      </c>
      <c r="N331" s="66" t="s">
        <v>45</v>
      </c>
      <c r="O331" s="67">
        <v>45357</v>
      </c>
    </row>
    <row r="332" spans="1:15" ht="15" x14ac:dyDescent="0.2">
      <c r="A332" s="66" t="s">
        <v>1279</v>
      </c>
      <c r="B332" s="66" t="s">
        <v>1280</v>
      </c>
      <c r="C332" s="66" t="s">
        <v>1281</v>
      </c>
      <c r="D332" s="66" t="s">
        <v>1806</v>
      </c>
      <c r="E332" s="66"/>
      <c r="F332" s="66" t="s">
        <v>1329</v>
      </c>
      <c r="G332" s="66" t="s">
        <v>1330</v>
      </c>
      <c r="H332" s="66" t="s">
        <v>1285</v>
      </c>
      <c r="I332" s="66">
        <v>1</v>
      </c>
      <c r="J332" s="66">
        <v>30</v>
      </c>
      <c r="K332" s="66"/>
      <c r="L332" s="66" t="s">
        <v>35</v>
      </c>
      <c r="M332" s="66" t="s">
        <v>36</v>
      </c>
      <c r="N332" s="66" t="s">
        <v>45</v>
      </c>
      <c r="O332" s="67">
        <v>45357</v>
      </c>
    </row>
    <row r="333" spans="1:15" ht="15" x14ac:dyDescent="0.25">
      <c r="A333" s="63" t="s">
        <v>2933</v>
      </c>
      <c r="B333" s="61" t="s">
        <v>2932</v>
      </c>
      <c r="C333" s="61" t="s">
        <v>2932</v>
      </c>
      <c r="D333" s="64" t="s">
        <v>2916</v>
      </c>
      <c r="E333" s="61"/>
      <c r="F333" s="61" t="str">
        <f>CONCATENATE(D333," ",E333," ",G333)</f>
        <v xml:space="preserve">Arikayce Liposomal 590 Mg DFL (28x)  </v>
      </c>
      <c r="G333" s="64"/>
      <c r="H333" s="61" t="s">
        <v>55</v>
      </c>
      <c r="I333" s="61">
        <v>28</v>
      </c>
      <c r="J333" s="61">
        <v>590</v>
      </c>
      <c r="K333" s="61" t="s">
        <v>2915</v>
      </c>
      <c r="L333" s="61" t="s">
        <v>20</v>
      </c>
      <c r="M333" s="61" t="s">
        <v>20</v>
      </c>
      <c r="N333" s="61" t="s">
        <v>2909</v>
      </c>
      <c r="O333" s="28">
        <v>46149</v>
      </c>
    </row>
    <row r="334" spans="1:15" ht="15" x14ac:dyDescent="0.2">
      <c r="A334" s="26" t="s">
        <v>619</v>
      </c>
      <c r="B334" s="26" t="s">
        <v>620</v>
      </c>
      <c r="C334" s="26" t="s">
        <v>620</v>
      </c>
      <c r="D334" s="26" t="s">
        <v>621</v>
      </c>
      <c r="E334" s="26"/>
      <c r="F334" s="26" t="str">
        <f>CONCATENATE(D334," ",E334," ",G334)</f>
        <v xml:space="preserve">Zetamicin 50mg/ml oldatos injekció 1x  </v>
      </c>
      <c r="G334" s="26"/>
      <c r="H334" s="26" t="s">
        <v>55</v>
      </c>
      <c r="I334" s="26">
        <v>1</v>
      </c>
      <c r="J334" s="26">
        <v>50</v>
      </c>
      <c r="K334" s="26"/>
      <c r="L334" s="26" t="s">
        <v>84</v>
      </c>
      <c r="M334" s="26" t="s">
        <v>85</v>
      </c>
      <c r="N334" s="26" t="s">
        <v>30</v>
      </c>
      <c r="O334" s="28" t="s">
        <v>2779</v>
      </c>
    </row>
    <row r="335" spans="1:15" ht="15" x14ac:dyDescent="0.2">
      <c r="A335" s="4" t="s">
        <v>2701</v>
      </c>
      <c r="B335" s="4" t="s">
        <v>2700</v>
      </c>
      <c r="C335" s="4" t="s">
        <v>2700</v>
      </c>
      <c r="D335" s="4" t="s">
        <v>2697</v>
      </c>
      <c r="E335" s="4"/>
      <c r="F335" s="4" t="str">
        <f>CONCATENATE(D335," ",E335," ",G335)</f>
        <v xml:space="preserve">Xydalba 500 mg Pul. ein Konz. zur Hers. einer Inf. 1x  </v>
      </c>
      <c r="G335" s="4"/>
      <c r="H335" s="4" t="s">
        <v>55</v>
      </c>
      <c r="I335" s="4">
        <v>1</v>
      </c>
      <c r="J335" s="4">
        <v>500</v>
      </c>
      <c r="K335" s="4" t="s">
        <v>2698</v>
      </c>
      <c r="L335" s="4" t="s">
        <v>84</v>
      </c>
      <c r="M335" s="4" t="s">
        <v>85</v>
      </c>
      <c r="N335" s="4" t="s">
        <v>27</v>
      </c>
      <c r="O335" s="28" t="s">
        <v>2699</v>
      </c>
    </row>
    <row r="336" spans="1:15" ht="15" x14ac:dyDescent="0.2">
      <c r="A336" s="69" t="s">
        <v>2701</v>
      </c>
      <c r="B336" s="69" t="s">
        <v>2700</v>
      </c>
      <c r="C336" s="69" t="s">
        <v>2700</v>
      </c>
      <c r="D336" s="69" t="s">
        <v>2702</v>
      </c>
      <c r="E336" s="69"/>
      <c r="F336" s="69" t="str">
        <f>CONCATENATE(D336," ",E336," ",G336)</f>
        <v xml:space="preserve">XYDALBA 500MG POWD F INF 1X            </v>
      </c>
      <c r="G336" s="69"/>
      <c r="H336" s="69" t="s">
        <v>55</v>
      </c>
      <c r="I336" s="69">
        <v>1</v>
      </c>
      <c r="J336" s="69">
        <v>500</v>
      </c>
      <c r="K336" s="69" t="s">
        <v>2607</v>
      </c>
      <c r="L336" s="69" t="s">
        <v>287</v>
      </c>
      <c r="M336" s="69" t="s">
        <v>288</v>
      </c>
      <c r="N336" s="69" t="s">
        <v>861</v>
      </c>
      <c r="O336" s="28">
        <v>45968</v>
      </c>
    </row>
    <row r="337" spans="1:15" ht="15" x14ac:dyDescent="0.2">
      <c r="A337" s="4" t="s">
        <v>2701</v>
      </c>
      <c r="B337" s="4" t="s">
        <v>2700</v>
      </c>
      <c r="C337" s="4" t="s">
        <v>2700</v>
      </c>
      <c r="D337" s="4" t="s">
        <v>2697</v>
      </c>
      <c r="E337" s="4"/>
      <c r="F337" s="4" t="str">
        <f>CONCATENATE(D337," ",E337," ",G337)</f>
        <v xml:space="preserve">Xydalba 500 mg Pul. ein Konz. zur Hers. einer Inf. 1x  </v>
      </c>
      <c r="G337" s="4"/>
      <c r="H337" s="4" t="s">
        <v>55</v>
      </c>
      <c r="I337" s="4">
        <v>1</v>
      </c>
      <c r="J337" s="4">
        <v>500</v>
      </c>
      <c r="K337" s="4" t="s">
        <v>143</v>
      </c>
      <c r="L337" s="4" t="s">
        <v>87</v>
      </c>
      <c r="M337" s="4" t="s">
        <v>88</v>
      </c>
      <c r="N337" s="4" t="s">
        <v>27</v>
      </c>
      <c r="O337" s="28" t="s">
        <v>2699</v>
      </c>
    </row>
    <row r="338" spans="1:15" ht="15" x14ac:dyDescent="0.2">
      <c r="A338" s="4" t="s">
        <v>622</v>
      </c>
      <c r="B338" s="4" t="s">
        <v>623</v>
      </c>
      <c r="C338" s="4" t="s">
        <v>623</v>
      </c>
      <c r="D338" s="4" t="s">
        <v>624</v>
      </c>
      <c r="E338" s="4"/>
      <c r="F338" s="4" t="str">
        <f>CONCATENATE(D338," ",E338," ",G338)</f>
        <v xml:space="preserve">Fucidin 250mg tabletta 12x  </v>
      </c>
      <c r="G338" s="4"/>
      <c r="H338" s="4" t="s">
        <v>40</v>
      </c>
      <c r="I338" s="4">
        <v>12</v>
      </c>
      <c r="J338" s="4">
        <v>250</v>
      </c>
      <c r="K338" s="4"/>
      <c r="L338" s="4" t="s">
        <v>87</v>
      </c>
      <c r="M338" s="4" t="s">
        <v>88</v>
      </c>
      <c r="N338" s="4" t="s">
        <v>27</v>
      </c>
      <c r="O338" s="28" t="s">
        <v>2714</v>
      </c>
    </row>
    <row r="339" spans="1:15" ht="15" x14ac:dyDescent="0.2">
      <c r="A339" s="26" t="s">
        <v>622</v>
      </c>
      <c r="B339" s="26" t="s">
        <v>623</v>
      </c>
      <c r="C339" s="26" t="s">
        <v>623</v>
      </c>
      <c r="D339" s="26" t="s">
        <v>624</v>
      </c>
      <c r="E339" s="26"/>
      <c r="F339" s="26" t="str">
        <f>CONCATENATE(D339," ",E339," ",G339)</f>
        <v xml:space="preserve">Fucidin 250mg tabletta 12x  </v>
      </c>
      <c r="G339" s="26"/>
      <c r="H339" s="26" t="s">
        <v>40</v>
      </c>
      <c r="I339" s="26">
        <v>12</v>
      </c>
      <c r="J339" s="26">
        <v>250</v>
      </c>
      <c r="K339" s="26"/>
      <c r="L339" s="26" t="s">
        <v>87</v>
      </c>
      <c r="M339" s="26" t="s">
        <v>88</v>
      </c>
      <c r="N339" s="26" t="s">
        <v>30</v>
      </c>
      <c r="O339" s="28" t="s">
        <v>2779</v>
      </c>
    </row>
    <row r="340" spans="1:15" ht="15" x14ac:dyDescent="0.2">
      <c r="A340" s="26" t="s">
        <v>2242</v>
      </c>
      <c r="B340" s="26" t="s">
        <v>2241</v>
      </c>
      <c r="C340" s="26" t="s">
        <v>2241</v>
      </c>
      <c r="D340" s="26" t="s">
        <v>2240</v>
      </c>
      <c r="E340" s="26"/>
      <c r="F340" s="26" t="str">
        <f>CONCATENATE(D340," ",E340," ",G340)</f>
        <v xml:space="preserve">Daptomycin beta 350mg por old inj/inf 1x  </v>
      </c>
      <c r="G340" s="26"/>
      <c r="H340" s="26" t="s">
        <v>55</v>
      </c>
      <c r="I340" s="26">
        <v>1</v>
      </c>
      <c r="J340" s="26">
        <v>350</v>
      </c>
      <c r="K340" s="26"/>
      <c r="L340" s="26" t="s">
        <v>20</v>
      </c>
      <c r="M340" s="26" t="s">
        <v>20</v>
      </c>
      <c r="N340" s="26" t="s">
        <v>30</v>
      </c>
      <c r="O340" s="28" t="s">
        <v>2779</v>
      </c>
    </row>
    <row r="341" spans="1:15" ht="15" x14ac:dyDescent="0.2">
      <c r="A341" s="4" t="s">
        <v>625</v>
      </c>
      <c r="B341" s="4" t="s">
        <v>39</v>
      </c>
      <c r="C341" s="4" t="s">
        <v>39</v>
      </c>
      <c r="D341" s="4" t="s">
        <v>2803</v>
      </c>
      <c r="E341" s="4"/>
      <c r="F341" s="4" t="str">
        <f>CONCATENATE(D341," ",E341," ",G341)</f>
        <v xml:space="preserve">FUNGIZONE IV FL POLV 50MG 10ML IT  1X  </v>
      </c>
      <c r="G341" s="4"/>
      <c r="H341" s="4" t="s">
        <v>55</v>
      </c>
      <c r="I341" s="4">
        <v>1</v>
      </c>
      <c r="J341" s="4">
        <v>50</v>
      </c>
      <c r="K341" s="4"/>
      <c r="L341" s="4" t="s">
        <v>84</v>
      </c>
      <c r="M341" s="4" t="s">
        <v>85</v>
      </c>
      <c r="N341" s="4" t="s">
        <v>27</v>
      </c>
      <c r="O341" s="28" t="s">
        <v>2779</v>
      </c>
    </row>
    <row r="342" spans="1:15" ht="15" x14ac:dyDescent="0.2">
      <c r="A342" s="56" t="s">
        <v>625</v>
      </c>
      <c r="B342" s="26" t="s">
        <v>39</v>
      </c>
      <c r="C342" s="26" t="s">
        <v>39</v>
      </c>
      <c r="D342" s="26" t="s">
        <v>628</v>
      </c>
      <c r="E342" s="26"/>
      <c r="F342" s="26" t="str">
        <f>CONCATENATE(D342," ",E342," ",G342)</f>
        <v xml:space="preserve">Fungizone 50mg por old inf-hoz 1x  </v>
      </c>
      <c r="G342" s="26"/>
      <c r="H342" s="26" t="s">
        <v>55</v>
      </c>
      <c r="I342" s="26">
        <v>1</v>
      </c>
      <c r="J342" s="26">
        <v>50</v>
      </c>
      <c r="K342" s="26"/>
      <c r="L342" s="26" t="s">
        <v>84</v>
      </c>
      <c r="M342" s="26" t="s">
        <v>85</v>
      </c>
      <c r="N342" s="56" t="s">
        <v>30</v>
      </c>
      <c r="O342" s="28" t="s">
        <v>2779</v>
      </c>
    </row>
    <row r="343" spans="1:15" ht="15" x14ac:dyDescent="0.2">
      <c r="A343" s="4" t="s">
        <v>625</v>
      </c>
      <c r="B343" s="4" t="s">
        <v>39</v>
      </c>
      <c r="C343" s="4" t="s">
        <v>39</v>
      </c>
      <c r="D343" s="4" t="s">
        <v>2804</v>
      </c>
      <c r="E343" s="4"/>
      <c r="F343" s="4" t="str">
        <f>CONCATENATE(D343," ",E343," ",G343)</f>
        <v xml:space="preserve">FUNGIZONE, 50 MG, PROSZEK DO SPORZąDZANIA ROZTWORU DO INF.1X  </v>
      </c>
      <c r="G343" s="4"/>
      <c r="H343" s="4" t="s">
        <v>55</v>
      </c>
      <c r="I343" s="4">
        <v>1</v>
      </c>
      <c r="J343" s="4">
        <v>50</v>
      </c>
      <c r="K343" s="4"/>
      <c r="L343" s="4" t="s">
        <v>664</v>
      </c>
      <c r="M343" s="4" t="s">
        <v>665</v>
      </c>
      <c r="N343" s="4" t="s">
        <v>27</v>
      </c>
      <c r="O343" s="28" t="s">
        <v>2779</v>
      </c>
    </row>
    <row r="344" spans="1:15" ht="15" x14ac:dyDescent="0.2">
      <c r="A344" s="4" t="s">
        <v>625</v>
      </c>
      <c r="B344" s="4" t="s">
        <v>39</v>
      </c>
      <c r="C344" s="4" t="s">
        <v>39</v>
      </c>
      <c r="D344" s="4" t="s">
        <v>2805</v>
      </c>
      <c r="E344" s="4"/>
      <c r="F344" s="4" t="str">
        <f>CONCATENATE(D344," ",E344," ",G344)</f>
        <v xml:space="preserve">AMPHO-MORONAL 100MG/ML BELSŐLEGES SZUSZPENZIÓ 1X50ML AT                                                                   </v>
      </c>
      <c r="G344" s="4"/>
      <c r="H344" s="4" t="s">
        <v>55</v>
      </c>
      <c r="I344" s="4">
        <v>1</v>
      </c>
      <c r="J344" s="4">
        <v>5000</v>
      </c>
      <c r="K344" s="4"/>
      <c r="L344" s="4" t="s">
        <v>87</v>
      </c>
      <c r="M344" s="4" t="s">
        <v>88</v>
      </c>
      <c r="N344" s="4" t="s">
        <v>27</v>
      </c>
      <c r="O344" s="28" t="s">
        <v>2779</v>
      </c>
    </row>
    <row r="345" spans="1:15" ht="15" x14ac:dyDescent="0.2">
      <c r="A345" s="4" t="s">
        <v>625</v>
      </c>
      <c r="B345" s="4" t="s">
        <v>39</v>
      </c>
      <c r="C345" s="4" t="s">
        <v>39</v>
      </c>
      <c r="D345" s="4" t="s">
        <v>2312</v>
      </c>
      <c r="E345" s="4"/>
      <c r="F345" s="4" t="str">
        <f>CONCATENATE(D345," ",E345," ",G345)</f>
        <v xml:space="preserve">Ampho-Moronal 100mg/ml belsőleges szuszpenzió 1x50ml DE  </v>
      </c>
      <c r="G345" s="4"/>
      <c r="H345" s="4" t="s">
        <v>55</v>
      </c>
      <c r="I345" s="4">
        <v>1</v>
      </c>
      <c r="J345" s="4">
        <v>5000</v>
      </c>
      <c r="K345" s="4"/>
      <c r="L345" s="4" t="s">
        <v>1271</v>
      </c>
      <c r="M345" s="4" t="s">
        <v>36</v>
      </c>
      <c r="N345" s="4" t="s">
        <v>27</v>
      </c>
      <c r="O345" s="28" t="s">
        <v>2461</v>
      </c>
    </row>
    <row r="346" spans="1:15" ht="15" x14ac:dyDescent="0.2">
      <c r="A346" s="26" t="s">
        <v>2340</v>
      </c>
      <c r="B346" s="26" t="s">
        <v>2339</v>
      </c>
      <c r="C346" s="26" t="s">
        <v>2339</v>
      </c>
      <c r="D346" s="26" t="s">
        <v>2392</v>
      </c>
      <c r="E346" s="26"/>
      <c r="F346" s="26" t="str">
        <f>CONCATENATE(D346," ",E346," ",G346)</f>
        <v xml:space="preserve">Fluconazolo 200mg/100ml old in 100ml 25x  </v>
      </c>
      <c r="G346" s="26"/>
      <c r="H346" s="26" t="s">
        <v>55</v>
      </c>
      <c r="I346" s="26">
        <v>25</v>
      </c>
      <c r="J346" s="26">
        <v>200</v>
      </c>
      <c r="K346" s="26"/>
      <c r="L346" s="26"/>
      <c r="M346" s="26"/>
      <c r="N346" s="26" t="s">
        <v>30</v>
      </c>
      <c r="O346" s="28">
        <v>45721</v>
      </c>
    </row>
    <row r="347" spans="1:15" ht="15" x14ac:dyDescent="0.2">
      <c r="A347" s="26" t="s">
        <v>2194</v>
      </c>
      <c r="B347" s="26" t="s">
        <v>2193</v>
      </c>
      <c r="C347" s="26" t="s">
        <v>2193</v>
      </c>
      <c r="D347" s="73" t="s">
        <v>2192</v>
      </c>
      <c r="E347" s="26"/>
      <c r="F347" s="26" t="str">
        <f>CONCATENATE(D347," ",E347," ",G347)</f>
        <v xml:space="preserve">Ancotil 500 mg tabletta 100x  </v>
      </c>
      <c r="G347" s="26"/>
      <c r="H347" s="26" t="s">
        <v>40</v>
      </c>
      <c r="I347" s="26">
        <v>100</v>
      </c>
      <c r="J347" s="26">
        <v>500</v>
      </c>
      <c r="K347" s="26"/>
      <c r="L347" s="26" t="s">
        <v>254</v>
      </c>
      <c r="M347" s="26" t="s">
        <v>255</v>
      </c>
      <c r="N347" s="26" t="s">
        <v>30</v>
      </c>
      <c r="O347" s="28" t="s">
        <v>2779</v>
      </c>
    </row>
    <row r="348" spans="1:15" ht="15" x14ac:dyDescent="0.25">
      <c r="A348" s="63" t="s">
        <v>2930</v>
      </c>
      <c r="B348" s="61" t="s">
        <v>2929</v>
      </c>
      <c r="C348" s="61" t="s">
        <v>2929</v>
      </c>
      <c r="D348" s="64" t="s">
        <v>2917</v>
      </c>
      <c r="E348" s="61"/>
      <c r="F348" s="61" t="str">
        <f>CONCATENATE(D348," ",E348," ",G348)</f>
        <v xml:space="preserve">Rezzayo (rezafungin) 200 mg - Powder for Concentrate for Solution for Infusion - 1 x 1  </v>
      </c>
      <c r="G348" s="64"/>
      <c r="H348" s="61" t="s">
        <v>55</v>
      </c>
      <c r="I348" s="61">
        <v>1</v>
      </c>
      <c r="J348" s="61">
        <v>200</v>
      </c>
      <c r="K348" s="61" t="s">
        <v>2915</v>
      </c>
      <c r="L348" s="61" t="s">
        <v>20</v>
      </c>
      <c r="M348" s="61" t="s">
        <v>20</v>
      </c>
      <c r="N348" s="61" t="s">
        <v>2909</v>
      </c>
      <c r="O348" s="28">
        <v>46149</v>
      </c>
    </row>
    <row r="349" spans="1:15" ht="15" x14ac:dyDescent="0.2">
      <c r="A349" s="26" t="s">
        <v>629</v>
      </c>
      <c r="B349" s="26" t="s">
        <v>630</v>
      </c>
      <c r="C349" s="26" t="s">
        <v>630</v>
      </c>
      <c r="D349" s="26" t="s">
        <v>631</v>
      </c>
      <c r="E349" s="26"/>
      <c r="F349" s="26" t="str">
        <f>CONCATENATE(D349," ",E349," ",G349)</f>
        <v xml:space="preserve">Cicloserina Antibiotice 250mg kapsz 100x  </v>
      </c>
      <c r="G349" s="26"/>
      <c r="H349" s="26" t="s">
        <v>40</v>
      </c>
      <c r="I349" s="26">
        <v>100</v>
      </c>
      <c r="J349" s="26">
        <v>250</v>
      </c>
      <c r="K349" s="26"/>
      <c r="L349" s="26" t="s">
        <v>20</v>
      </c>
      <c r="M349" s="26" t="s">
        <v>20</v>
      </c>
      <c r="N349" s="26" t="s">
        <v>30</v>
      </c>
      <c r="O349" s="28" t="s">
        <v>2779</v>
      </c>
    </row>
    <row r="350" spans="1:15" ht="15" x14ac:dyDescent="0.2">
      <c r="A350" s="4" t="s">
        <v>629</v>
      </c>
      <c r="B350" s="4" t="s">
        <v>630</v>
      </c>
      <c r="C350" s="4" t="s">
        <v>630</v>
      </c>
      <c r="D350" s="4" t="s">
        <v>2256</v>
      </c>
      <c r="E350" s="4"/>
      <c r="F350" s="4" t="str">
        <f>CONCATENATE(D350," ",E350," ",G350)</f>
        <v xml:space="preserve">Cicloserina Atb 250mg kapszula 100x  </v>
      </c>
      <c r="G350" s="4"/>
      <c r="H350" s="4" t="s">
        <v>40</v>
      </c>
      <c r="I350" s="4">
        <v>100</v>
      </c>
      <c r="J350" s="4">
        <v>250</v>
      </c>
      <c r="K350" s="4"/>
      <c r="L350" s="4" t="s">
        <v>20</v>
      </c>
      <c r="M350" s="4" t="s">
        <v>20</v>
      </c>
      <c r="N350" s="4" t="s">
        <v>27</v>
      </c>
      <c r="O350" s="28" t="s">
        <v>2714</v>
      </c>
    </row>
    <row r="351" spans="1:15" ht="15" x14ac:dyDescent="0.2">
      <c r="A351" s="4" t="s">
        <v>632</v>
      </c>
      <c r="B351" s="4" t="s">
        <v>633</v>
      </c>
      <c r="C351" s="4" t="s">
        <v>633</v>
      </c>
      <c r="D351" s="4" t="s">
        <v>2455</v>
      </c>
      <c r="E351" s="4"/>
      <c r="F351" s="4" t="str">
        <f>CONCATENATE(D351," ",E351," ",G351)</f>
        <v xml:space="preserve">Rifampicin TZF 150 mg kemény kapszula 100x  </v>
      </c>
      <c r="G351" s="4"/>
      <c r="H351" s="4" t="s">
        <v>40</v>
      </c>
      <c r="I351" s="4">
        <v>100</v>
      </c>
      <c r="J351" s="4">
        <v>150</v>
      </c>
      <c r="K351" s="4"/>
      <c r="L351" s="4" t="s">
        <v>664</v>
      </c>
      <c r="M351" s="4" t="s">
        <v>665</v>
      </c>
      <c r="N351" s="4" t="s">
        <v>27</v>
      </c>
      <c r="O351" s="28" t="s">
        <v>2461</v>
      </c>
    </row>
    <row r="352" spans="1:15" ht="15" x14ac:dyDescent="0.2">
      <c r="A352" s="6" t="s">
        <v>632</v>
      </c>
      <c r="B352" s="6" t="s">
        <v>633</v>
      </c>
      <c r="C352" s="6" t="s">
        <v>633</v>
      </c>
      <c r="D352" s="6" t="s">
        <v>2237</v>
      </c>
      <c r="E352" s="6"/>
      <c r="F352" s="6" t="str">
        <f>CONCATENATE(D352," ",E352," ",G352)</f>
        <v xml:space="preserve">Rifadin 150mg kapsz. 100x    </v>
      </c>
      <c r="G352" s="6"/>
      <c r="H352" s="6" t="s">
        <v>40</v>
      </c>
      <c r="I352" s="6">
        <v>100</v>
      </c>
      <c r="J352" s="6">
        <v>150</v>
      </c>
      <c r="K352" s="6"/>
      <c r="L352" s="6" t="s">
        <v>287</v>
      </c>
      <c r="M352" s="6" t="s">
        <v>288</v>
      </c>
      <c r="N352" s="6" t="s">
        <v>45</v>
      </c>
      <c r="O352" s="28" t="s">
        <v>2871</v>
      </c>
    </row>
    <row r="353" spans="1:15" ht="15" x14ac:dyDescent="0.2">
      <c r="A353" s="6" t="s">
        <v>632</v>
      </c>
      <c r="B353" s="6" t="s">
        <v>633</v>
      </c>
      <c r="C353" s="6" t="s">
        <v>633</v>
      </c>
      <c r="D353" s="6" t="s">
        <v>634</v>
      </c>
      <c r="E353" s="6" t="s">
        <v>635</v>
      </c>
      <c r="F353" s="6" t="str">
        <f>CONCATENATE(D353," ",E353," ",G353)</f>
        <v>Rifadin  600 mg 1x inj.</v>
      </c>
      <c r="G353" s="6" t="s">
        <v>54</v>
      </c>
      <c r="H353" s="6" t="s">
        <v>55</v>
      </c>
      <c r="I353" s="6">
        <v>1</v>
      </c>
      <c r="J353" s="6">
        <v>600</v>
      </c>
      <c r="K353" s="6"/>
      <c r="L353" s="6" t="s">
        <v>287</v>
      </c>
      <c r="M353" s="6" t="s">
        <v>288</v>
      </c>
      <c r="N353" s="6" t="s">
        <v>45</v>
      </c>
      <c r="O353" s="28" t="s">
        <v>2871</v>
      </c>
    </row>
    <row r="354" spans="1:15" ht="15" x14ac:dyDescent="0.2">
      <c r="A354" s="26" t="s">
        <v>636</v>
      </c>
      <c r="B354" s="26" t="s">
        <v>637</v>
      </c>
      <c r="C354" s="26" t="s">
        <v>637</v>
      </c>
      <c r="D354" s="26" t="s">
        <v>638</v>
      </c>
      <c r="E354" s="26"/>
      <c r="F354" s="26" t="str">
        <f>CONCATENATE(D354," ",E354," ",G354)</f>
        <v xml:space="preserve">Mycobutin 150mg kemény kapszula 30x  </v>
      </c>
      <c r="G354" s="26"/>
      <c r="H354" s="26" t="s">
        <v>40</v>
      </c>
      <c r="I354" s="26">
        <v>30</v>
      </c>
      <c r="J354" s="26">
        <v>150</v>
      </c>
      <c r="K354" s="26"/>
      <c r="L354" s="26" t="s">
        <v>84</v>
      </c>
      <c r="M354" s="26" t="s">
        <v>85</v>
      </c>
      <c r="N354" s="26" t="s">
        <v>30</v>
      </c>
      <c r="O354" s="28" t="s">
        <v>2779</v>
      </c>
    </row>
    <row r="355" spans="1:15" ht="15" x14ac:dyDescent="0.2">
      <c r="A355" s="6" t="s">
        <v>636</v>
      </c>
      <c r="B355" s="6" t="s">
        <v>637</v>
      </c>
      <c r="C355" s="6" t="s">
        <v>639</v>
      </c>
      <c r="D355" s="6" t="s">
        <v>640</v>
      </c>
      <c r="E355" s="6" t="s">
        <v>641</v>
      </c>
      <c r="F355" s="6" t="str">
        <f>CONCATENATE(D355," ",E355," ",G355)</f>
        <v>Mycobutin  150 mg 30x kapsz.</v>
      </c>
      <c r="G355" s="6" t="s">
        <v>305</v>
      </c>
      <c r="H355" s="6" t="s">
        <v>40</v>
      </c>
      <c r="I355" s="6">
        <v>30</v>
      </c>
      <c r="J355" s="6">
        <v>150</v>
      </c>
      <c r="K355" s="6"/>
      <c r="L355" s="6" t="s">
        <v>87</v>
      </c>
      <c r="M355" s="6" t="s">
        <v>88</v>
      </c>
      <c r="N355" s="6" t="s">
        <v>45</v>
      </c>
      <c r="O355" s="28" t="s">
        <v>2871</v>
      </c>
    </row>
    <row r="356" spans="1:15" ht="15" x14ac:dyDescent="0.2">
      <c r="A356" s="4" t="s">
        <v>642</v>
      </c>
      <c r="B356" s="4" t="s">
        <v>643</v>
      </c>
      <c r="C356" s="4" t="s">
        <v>643</v>
      </c>
      <c r="D356" s="4" t="s">
        <v>2453</v>
      </c>
      <c r="E356" s="4"/>
      <c r="F356" s="4" t="str">
        <f>CONCATENATE(D356," ",E356," ",G356)</f>
        <v xml:space="preserve">Pyrazinamid Farmapol 500mg tabletta 250x  </v>
      </c>
      <c r="G356" s="4"/>
      <c r="H356" s="4" t="s">
        <v>40</v>
      </c>
      <c r="I356" s="4">
        <v>250</v>
      </c>
      <c r="J356" s="4">
        <v>500</v>
      </c>
      <c r="K356" s="4"/>
      <c r="L356" s="4" t="s">
        <v>664</v>
      </c>
      <c r="M356" s="4" t="s">
        <v>665</v>
      </c>
      <c r="N356" s="4" t="s">
        <v>27</v>
      </c>
      <c r="O356" s="28" t="s">
        <v>2714</v>
      </c>
    </row>
    <row r="357" spans="1:15" ht="15" x14ac:dyDescent="0.2">
      <c r="A357" s="4" t="s">
        <v>642</v>
      </c>
      <c r="B357" s="4" t="s">
        <v>643</v>
      </c>
      <c r="C357" s="4" t="s">
        <v>643</v>
      </c>
      <c r="D357" s="4" t="s">
        <v>2452</v>
      </c>
      <c r="E357" s="4"/>
      <c r="F357" s="4" t="str">
        <f>CONCATENATE(D357," ",E357," ",G357)</f>
        <v xml:space="preserve">Pyrazinamid 500mg JENAPHARM tabletta 100x  </v>
      </c>
      <c r="G357" s="4"/>
      <c r="H357" s="4" t="s">
        <v>40</v>
      </c>
      <c r="I357" s="4">
        <v>100</v>
      </c>
      <c r="J357" s="4">
        <v>500</v>
      </c>
      <c r="K357" s="4"/>
      <c r="L357" s="4" t="s">
        <v>1271</v>
      </c>
      <c r="M357" s="4" t="s">
        <v>36</v>
      </c>
      <c r="N357" s="4" t="s">
        <v>27</v>
      </c>
      <c r="O357" s="28" t="s">
        <v>2461</v>
      </c>
    </row>
    <row r="358" spans="1:15" ht="15" x14ac:dyDescent="0.2">
      <c r="A358" s="4" t="s">
        <v>644</v>
      </c>
      <c r="B358" s="4" t="s">
        <v>645</v>
      </c>
      <c r="C358" s="4" t="s">
        <v>645</v>
      </c>
      <c r="D358" s="4" t="s">
        <v>2279</v>
      </c>
      <c r="E358" s="4"/>
      <c r="F358" s="4" t="str">
        <f>CONCATENATE(D358," ",E358," ",G358)</f>
        <v xml:space="preserve">Ethambutol TEVA 250mg kapszula 250x  </v>
      </c>
      <c r="G358" s="4"/>
      <c r="H358" s="4" t="s">
        <v>40</v>
      </c>
      <c r="I358" s="4">
        <v>250</v>
      </c>
      <c r="J358" s="4">
        <v>250</v>
      </c>
      <c r="K358" s="4"/>
      <c r="L358" s="4" t="s">
        <v>664</v>
      </c>
      <c r="M358" s="4" t="s">
        <v>665</v>
      </c>
      <c r="N358" s="4" t="s">
        <v>27</v>
      </c>
      <c r="O358" s="28" t="s">
        <v>2714</v>
      </c>
    </row>
    <row r="359" spans="1:15" ht="15" x14ac:dyDescent="0.2">
      <c r="A359" s="26" t="s">
        <v>644</v>
      </c>
      <c r="B359" s="26" t="s">
        <v>645</v>
      </c>
      <c r="C359" s="26" t="s">
        <v>645</v>
      </c>
      <c r="D359" s="26" t="s">
        <v>2414</v>
      </c>
      <c r="E359" s="26"/>
      <c r="F359" s="26" t="str">
        <f>CONCATENATE(D359," ",E359," ",G359)</f>
        <v xml:space="preserve">Ethambutol 400mg tabletta 56x  </v>
      </c>
      <c r="G359" s="26"/>
      <c r="H359" s="26" t="s">
        <v>40</v>
      </c>
      <c r="I359" s="26">
        <v>56</v>
      </c>
      <c r="J359" s="26">
        <v>400</v>
      </c>
      <c r="K359" s="26"/>
      <c r="L359" s="26" t="s">
        <v>62</v>
      </c>
      <c r="M359" s="26" t="s">
        <v>63</v>
      </c>
      <c r="N359" s="26" t="s">
        <v>30</v>
      </c>
      <c r="O359" s="28">
        <v>45749</v>
      </c>
    </row>
    <row r="360" spans="1:15" ht="15" x14ac:dyDescent="0.2">
      <c r="A360" s="6" t="s">
        <v>644</v>
      </c>
      <c r="B360" s="6" t="s">
        <v>645</v>
      </c>
      <c r="C360" s="6" t="s">
        <v>645</v>
      </c>
      <c r="D360" s="6" t="s">
        <v>646</v>
      </c>
      <c r="E360" s="6"/>
      <c r="F360" s="6" t="str">
        <f>CONCATENATE(D360," ",E360," ",G360)</f>
        <v xml:space="preserve">EMB FATOL 500 mg Filmtabletten 100x  </v>
      </c>
      <c r="G360" s="6"/>
      <c r="H360" s="6" t="s">
        <v>40</v>
      </c>
      <c r="I360" s="6">
        <v>100</v>
      </c>
      <c r="J360" s="6">
        <v>500</v>
      </c>
      <c r="K360" s="6"/>
      <c r="L360" s="6" t="s">
        <v>20</v>
      </c>
      <c r="M360" s="6" t="s">
        <v>20</v>
      </c>
      <c r="N360" s="6" t="s">
        <v>45</v>
      </c>
      <c r="O360" s="28">
        <v>45909</v>
      </c>
    </row>
    <row r="361" spans="1:15" ht="15" x14ac:dyDescent="0.2">
      <c r="A361" s="4" t="s">
        <v>644</v>
      </c>
      <c r="B361" s="4" t="s">
        <v>645</v>
      </c>
      <c r="C361" s="4" t="s">
        <v>645</v>
      </c>
      <c r="D361" s="4" t="s">
        <v>646</v>
      </c>
      <c r="E361" s="4"/>
      <c r="F361" s="4" t="str">
        <f>CONCATENATE(D361," ",E361," ",G361)</f>
        <v xml:space="preserve">EMB FATOL 500 mg Filmtabletten 100x  </v>
      </c>
      <c r="G361" s="4"/>
      <c r="H361" s="4" t="s">
        <v>40</v>
      </c>
      <c r="I361" s="4">
        <v>100</v>
      </c>
      <c r="J361" s="4">
        <v>500</v>
      </c>
      <c r="K361" s="4" t="s">
        <v>647</v>
      </c>
      <c r="L361" s="4" t="s">
        <v>35</v>
      </c>
      <c r="M361" s="4" t="s">
        <v>36</v>
      </c>
      <c r="N361" s="4" t="s">
        <v>27</v>
      </c>
      <c r="O361" s="28" t="s">
        <v>2461</v>
      </c>
    </row>
    <row r="362" spans="1:15" ht="15" x14ac:dyDescent="0.2">
      <c r="A362" s="26" t="s">
        <v>2389</v>
      </c>
      <c r="B362" s="26" t="s">
        <v>2388</v>
      </c>
      <c r="C362" s="26" t="s">
        <v>2388</v>
      </c>
      <c r="D362" s="26" t="s">
        <v>2387</v>
      </c>
      <c r="E362" s="26"/>
      <c r="F362" s="26" t="str">
        <f>CONCATENATE(D362," ",E362," ",G362)</f>
        <v xml:space="preserve">Deltyba 50mg filmtabletta 48x  </v>
      </c>
      <c r="G362" s="26"/>
      <c r="H362" s="26" t="s">
        <v>40</v>
      </c>
      <c r="I362" s="26">
        <v>48</v>
      </c>
      <c r="J362" s="26">
        <v>50</v>
      </c>
      <c r="K362" s="26"/>
      <c r="L362" s="26"/>
      <c r="M362" s="26"/>
      <c r="N362" s="26" t="s">
        <v>30</v>
      </c>
      <c r="O362" s="28">
        <v>45721</v>
      </c>
    </row>
    <row r="363" spans="1:15" ht="15" x14ac:dyDescent="0.2">
      <c r="A363" s="26" t="s">
        <v>2295</v>
      </c>
      <c r="B363" s="26" t="s">
        <v>2294</v>
      </c>
      <c r="C363" s="26" t="s">
        <v>2294</v>
      </c>
      <c r="D363" s="26" t="s">
        <v>2293</v>
      </c>
      <c r="E363" s="26"/>
      <c r="F363" s="26" t="str">
        <f>CONCATENATE(D363," ",E363," ",G363)</f>
        <v xml:space="preserve">Dovprela 200mg tabl 26x  </v>
      </c>
      <c r="G363" s="26"/>
      <c r="H363" s="26" t="s">
        <v>55</v>
      </c>
      <c r="I363" s="26">
        <v>26</v>
      </c>
      <c r="J363" s="26">
        <v>100</v>
      </c>
      <c r="K363" s="26"/>
      <c r="L363" s="26" t="s">
        <v>20</v>
      </c>
      <c r="M363" s="26" t="s">
        <v>20</v>
      </c>
      <c r="N363" s="26" t="s">
        <v>30</v>
      </c>
      <c r="O363" s="28" t="s">
        <v>2779</v>
      </c>
    </row>
    <row r="364" spans="1:15" ht="15" x14ac:dyDescent="0.2">
      <c r="A364" s="4" t="s">
        <v>2465</v>
      </c>
      <c r="B364" s="4" t="s">
        <v>2459</v>
      </c>
      <c r="C364" s="4" t="s">
        <v>2459</v>
      </c>
      <c r="D364" s="4" t="s">
        <v>2454</v>
      </c>
      <c r="E364" s="4"/>
      <c r="F364" s="4" t="str">
        <f>CONCATENATE(D364," ",E364," ",G364)</f>
        <v xml:space="preserve">Rifamazid 300 mg+150 mg kemény kapszula 100x  </v>
      </c>
      <c r="G364" s="4"/>
      <c r="H364" s="4" t="s">
        <v>40</v>
      </c>
      <c r="I364" s="4">
        <v>100</v>
      </c>
      <c r="J364" s="4">
        <v>450</v>
      </c>
      <c r="K364" s="4"/>
      <c r="L364" s="4" t="s">
        <v>664</v>
      </c>
      <c r="M364" s="4" t="s">
        <v>665</v>
      </c>
      <c r="N364" s="4" t="s">
        <v>27</v>
      </c>
      <c r="O364" s="28" t="s">
        <v>2461</v>
      </c>
    </row>
    <row r="365" spans="1:15" ht="15" x14ac:dyDescent="0.2">
      <c r="A365" s="69" t="s">
        <v>2465</v>
      </c>
      <c r="B365" s="69" t="s">
        <v>2459</v>
      </c>
      <c r="C365" s="69" t="s">
        <v>2459</v>
      </c>
      <c r="D365" s="69" t="s">
        <v>2905</v>
      </c>
      <c r="E365" s="69"/>
      <c r="F365" s="69" t="str">
        <f>CONCATENATE(D365," ",E365," ",G365)</f>
        <v xml:space="preserve">RIFAMAZID 300/150MG CAPS 100X                           </v>
      </c>
      <c r="G365" s="69"/>
      <c r="H365" s="69" t="s">
        <v>40</v>
      </c>
      <c r="I365" s="69">
        <v>100</v>
      </c>
      <c r="J365" s="69">
        <v>450</v>
      </c>
      <c r="K365" s="69" t="s">
        <v>2906</v>
      </c>
      <c r="L365" s="69" t="s">
        <v>664</v>
      </c>
      <c r="M365" s="69" t="s">
        <v>665</v>
      </c>
      <c r="N365" s="69" t="s">
        <v>861</v>
      </c>
      <c r="O365" s="28">
        <v>46164</v>
      </c>
    </row>
    <row r="366" spans="1:15" ht="15" x14ac:dyDescent="0.2">
      <c r="A366" s="6" t="s">
        <v>648</v>
      </c>
      <c r="B366" s="6" t="s">
        <v>649</v>
      </c>
      <c r="C366" s="6" t="s">
        <v>649</v>
      </c>
      <c r="D366" s="6" t="s">
        <v>652</v>
      </c>
      <c r="E366" s="6" t="s">
        <v>653</v>
      </c>
      <c r="F366" s="6" t="str">
        <f>CONCATENATE(D366," ",E366," ",G366)</f>
        <v>Dapson Fatol 50mg 100x tbl.</v>
      </c>
      <c r="G366" s="6" t="s">
        <v>112</v>
      </c>
      <c r="H366" s="6" t="s">
        <v>40</v>
      </c>
      <c r="I366" s="6">
        <v>100</v>
      </c>
      <c r="J366" s="6">
        <v>50</v>
      </c>
      <c r="K366" s="6"/>
      <c r="L366" s="6" t="s">
        <v>35</v>
      </c>
      <c r="M366" s="6" t="s">
        <v>36</v>
      </c>
      <c r="N366" s="6" t="s">
        <v>45</v>
      </c>
      <c r="O366" s="28" t="s">
        <v>2871</v>
      </c>
    </row>
    <row r="367" spans="1:15" ht="15" x14ac:dyDescent="0.2">
      <c r="A367" s="26" t="s">
        <v>648</v>
      </c>
      <c r="B367" s="26" t="s">
        <v>649</v>
      </c>
      <c r="C367" s="26" t="s">
        <v>650</v>
      </c>
      <c r="D367" s="26" t="s">
        <v>651</v>
      </c>
      <c r="E367" s="26"/>
      <c r="F367" s="26" t="str">
        <f>CONCATENATE(D367," ",E367," ",G367)</f>
        <v xml:space="preserve">Dapson-Fatol 50mg tabletta 100x  </v>
      </c>
      <c r="G367" s="26"/>
      <c r="H367" s="26" t="s">
        <v>40</v>
      </c>
      <c r="I367" s="26">
        <v>100</v>
      </c>
      <c r="J367" s="26">
        <v>50</v>
      </c>
      <c r="K367" s="26"/>
      <c r="L367" s="26" t="s">
        <v>35</v>
      </c>
      <c r="M367" s="26" t="s">
        <v>36</v>
      </c>
      <c r="N367" s="26" t="s">
        <v>30</v>
      </c>
      <c r="O367" s="28" t="s">
        <v>2469</v>
      </c>
    </row>
    <row r="368" spans="1:15" ht="15" x14ac:dyDescent="0.2">
      <c r="A368" s="6" t="s">
        <v>648</v>
      </c>
      <c r="B368" s="6" t="s">
        <v>649</v>
      </c>
      <c r="C368" s="6" t="s">
        <v>649</v>
      </c>
      <c r="D368" s="6" t="s">
        <v>652</v>
      </c>
      <c r="E368" s="6" t="s">
        <v>2886</v>
      </c>
      <c r="F368" s="6" t="str">
        <f>CONCATENATE(D368," ",E368," ",G368)</f>
        <v>Dapson Fatol 50mg 25x tbl.</v>
      </c>
      <c r="G368" s="6" t="s">
        <v>112</v>
      </c>
      <c r="H368" s="6" t="s">
        <v>40</v>
      </c>
      <c r="I368" s="6">
        <v>25</v>
      </c>
      <c r="J368" s="6">
        <v>50</v>
      </c>
      <c r="K368" s="6"/>
      <c r="L368" s="6" t="s">
        <v>20</v>
      </c>
      <c r="M368" s="6" t="s">
        <v>20</v>
      </c>
      <c r="N368" s="6" t="s">
        <v>45</v>
      </c>
      <c r="O368" s="28" t="s">
        <v>2871</v>
      </c>
    </row>
    <row r="369" spans="1:15" ht="15" x14ac:dyDescent="0.2">
      <c r="A369" s="4" t="s">
        <v>2406</v>
      </c>
      <c r="B369" s="4" t="s">
        <v>2515</v>
      </c>
      <c r="C369" s="4" t="s">
        <v>2515</v>
      </c>
      <c r="D369" s="4" t="s">
        <v>2704</v>
      </c>
      <c r="E369" s="4"/>
      <c r="F369" s="4" t="str">
        <f>CONCATENATE(D369," ",E369," ",G369)</f>
        <v xml:space="preserve">Aciclovir Jelfa 250mg por oldatos infúzióhoz 5x  </v>
      </c>
      <c r="G369" s="4"/>
      <c r="H369" s="4" t="s">
        <v>55</v>
      </c>
      <c r="I369" s="4">
        <v>5</v>
      </c>
      <c r="J369" s="4">
        <v>250</v>
      </c>
      <c r="K369" s="4" t="s">
        <v>20</v>
      </c>
      <c r="L369" s="4" t="s">
        <v>664</v>
      </c>
      <c r="M369" s="4"/>
      <c r="N369" s="4" t="s">
        <v>27</v>
      </c>
      <c r="O369" s="28" t="s">
        <v>2714</v>
      </c>
    </row>
    <row r="370" spans="1:15" ht="15" x14ac:dyDescent="0.2">
      <c r="A370" s="26" t="s">
        <v>2406</v>
      </c>
      <c r="B370" s="26" t="s">
        <v>2407</v>
      </c>
      <c r="C370" s="26" t="s">
        <v>2407</v>
      </c>
      <c r="D370" s="26" t="s">
        <v>2405</v>
      </c>
      <c r="E370" s="26"/>
      <c r="F370" s="26" t="str">
        <f>CONCATENATE(D370," ",E370," ",G370)</f>
        <v xml:space="preserve">Aciclovir Accord 500mg/20ml Konzentrat zur Herstellung einer Infusionslösung 5x  </v>
      </c>
      <c r="G370" s="26"/>
      <c r="H370" s="26" t="s">
        <v>55</v>
      </c>
      <c r="I370" s="26">
        <v>5</v>
      </c>
      <c r="J370" s="26">
        <v>500</v>
      </c>
      <c r="K370" s="26"/>
      <c r="L370" s="26" t="s">
        <v>35</v>
      </c>
      <c r="M370" s="26" t="s">
        <v>36</v>
      </c>
      <c r="N370" s="26" t="s">
        <v>30</v>
      </c>
      <c r="O370" s="28">
        <v>45679</v>
      </c>
    </row>
    <row r="371" spans="1:15" ht="15" x14ac:dyDescent="0.2">
      <c r="A371" s="6" t="s">
        <v>1720</v>
      </c>
      <c r="B371" s="6" t="s">
        <v>1067</v>
      </c>
      <c r="C371" s="6" t="s">
        <v>1067</v>
      </c>
      <c r="D371" s="6" t="s">
        <v>2891</v>
      </c>
      <c r="E371" s="6"/>
      <c r="F371" s="6" t="str">
        <f>CONCATENATE(D371," ",E371," ",G371)</f>
        <v xml:space="preserve">Ganciclovir Sandoz 500mg 5x  </v>
      </c>
      <c r="G371" s="6"/>
      <c r="H371" s="6" t="s">
        <v>55</v>
      </c>
      <c r="I371" s="6">
        <v>5</v>
      </c>
      <c r="J371" s="6">
        <v>500</v>
      </c>
      <c r="K371" s="6"/>
      <c r="L371" s="6" t="s">
        <v>20</v>
      </c>
      <c r="M371" s="6" t="s">
        <v>20</v>
      </c>
      <c r="N371" s="6" t="s">
        <v>45</v>
      </c>
      <c r="O371" s="28" t="s">
        <v>2871</v>
      </c>
    </row>
    <row r="372" spans="1:15" ht="15" x14ac:dyDescent="0.2">
      <c r="A372" s="6" t="s">
        <v>1720</v>
      </c>
      <c r="B372" s="6" t="s">
        <v>1067</v>
      </c>
      <c r="C372" s="6" t="s">
        <v>1067</v>
      </c>
      <c r="D372" s="6" t="s">
        <v>2361</v>
      </c>
      <c r="E372" s="6"/>
      <c r="F372" s="6" t="str">
        <f>CONCATENATE(D372," ",E372," ",G372)</f>
        <v xml:space="preserve">Ganciclovir inj. 500mg 5x  </v>
      </c>
      <c r="G372" s="6"/>
      <c r="H372" s="6" t="s">
        <v>55</v>
      </c>
      <c r="I372" s="6">
        <v>5</v>
      </c>
      <c r="J372" s="6">
        <v>500</v>
      </c>
      <c r="K372" s="6"/>
      <c r="L372" s="6" t="s">
        <v>287</v>
      </c>
      <c r="M372" s="6" t="s">
        <v>288</v>
      </c>
      <c r="N372" s="6" t="s">
        <v>45</v>
      </c>
      <c r="O372" s="28" t="s">
        <v>2360</v>
      </c>
    </row>
    <row r="373" spans="1:15" ht="15" x14ac:dyDescent="0.2">
      <c r="A373" s="4" t="s">
        <v>1720</v>
      </c>
      <c r="B373" s="4" t="s">
        <v>1067</v>
      </c>
      <c r="C373" s="4" t="s">
        <v>1067</v>
      </c>
      <c r="D373" s="4" t="s">
        <v>2709</v>
      </c>
      <c r="E373" s="4"/>
      <c r="F373" s="4" t="str">
        <f>CONCATENATE(D373," ",E373," ",G373)</f>
        <v xml:space="preserve">Virgan 1,5mg/g szemgél 1x5g  </v>
      </c>
      <c r="G373" s="4"/>
      <c r="H373" s="4" t="s">
        <v>34</v>
      </c>
      <c r="I373" s="4">
        <v>1</v>
      </c>
      <c r="J373" s="4">
        <v>7.5</v>
      </c>
      <c r="K373" s="4" t="s">
        <v>2712</v>
      </c>
      <c r="L373" s="4" t="s">
        <v>1271</v>
      </c>
      <c r="M373" s="4"/>
      <c r="N373" s="4" t="s">
        <v>27</v>
      </c>
      <c r="O373" s="28" t="s">
        <v>2714</v>
      </c>
    </row>
    <row r="374" spans="1:15" ht="15" x14ac:dyDescent="0.2">
      <c r="A374" s="26" t="s">
        <v>1720</v>
      </c>
      <c r="B374" s="26" t="s">
        <v>1067</v>
      </c>
      <c r="C374" s="26" t="s">
        <v>1067</v>
      </c>
      <c r="D374" s="26" t="s">
        <v>2746</v>
      </c>
      <c r="E374" s="26"/>
      <c r="F374" s="26" t="str">
        <f>CONCATENATE(D374," ",E374," ",G374)</f>
        <v xml:space="preserve">Virgan 1.5mg/g szemgél 5g 1x  </v>
      </c>
      <c r="G374" s="26"/>
      <c r="H374" s="26" t="s">
        <v>34</v>
      </c>
      <c r="I374" s="26">
        <v>1</v>
      </c>
      <c r="J374" s="26">
        <v>7.5</v>
      </c>
      <c r="K374" s="26" t="s">
        <v>20</v>
      </c>
      <c r="L374" s="26" t="s">
        <v>20</v>
      </c>
      <c r="M374" s="26"/>
      <c r="N374" s="26" t="s">
        <v>2726</v>
      </c>
      <c r="O374" s="28" t="s">
        <v>2779</v>
      </c>
    </row>
    <row r="375" spans="1:15" ht="15" x14ac:dyDescent="0.2">
      <c r="A375" s="26" t="s">
        <v>654</v>
      </c>
      <c r="B375" s="26" t="s">
        <v>655</v>
      </c>
      <c r="C375" s="26" t="s">
        <v>655</v>
      </c>
      <c r="D375" s="26" t="s">
        <v>656</v>
      </c>
      <c r="E375" s="26"/>
      <c r="F375" s="26" t="str">
        <f>CONCATENATE(D375," ",E375," ",G375)</f>
        <v xml:space="preserve">Cidofovir Tillomed 75mg/ml inj 5ml 1x   </v>
      </c>
      <c r="G375" s="26"/>
      <c r="H375" s="26" t="s">
        <v>55</v>
      </c>
      <c r="I375" s="26">
        <v>1</v>
      </c>
      <c r="J375" s="26">
        <v>375</v>
      </c>
      <c r="K375" s="26"/>
      <c r="L375" s="26" t="s">
        <v>657</v>
      </c>
      <c r="M375" s="26" t="s">
        <v>63</v>
      </c>
      <c r="N375" s="26" t="s">
        <v>30</v>
      </c>
      <c r="O375" s="28" t="s">
        <v>2779</v>
      </c>
    </row>
    <row r="376" spans="1:15" ht="15" x14ac:dyDescent="0.2">
      <c r="A376" s="6" t="s">
        <v>658</v>
      </c>
      <c r="B376" s="6" t="s">
        <v>659</v>
      </c>
      <c r="C376" s="6" t="s">
        <v>659</v>
      </c>
      <c r="D376" s="6" t="s">
        <v>660</v>
      </c>
      <c r="E376" s="6" t="s">
        <v>661</v>
      </c>
      <c r="F376" s="6" t="str">
        <f>CONCATENATE(D376," ",E376," ",G376)</f>
        <v>Retrovir 100mg/10ml 1x200ml szuszpenzió</v>
      </c>
      <c r="G376" s="6" t="s">
        <v>662</v>
      </c>
      <c r="H376" s="6" t="s">
        <v>40</v>
      </c>
      <c r="I376" s="6">
        <v>1</v>
      </c>
      <c r="J376" s="6">
        <v>2000</v>
      </c>
      <c r="K376" s="6"/>
      <c r="L376" s="6" t="s">
        <v>20</v>
      </c>
      <c r="M376" s="6" t="s">
        <v>20</v>
      </c>
      <c r="N376" s="6" t="s">
        <v>45</v>
      </c>
      <c r="O376" s="28" t="s">
        <v>2871</v>
      </c>
    </row>
    <row r="377" spans="1:15" ht="15" x14ac:dyDescent="0.2">
      <c r="A377" s="6" t="s">
        <v>658</v>
      </c>
      <c r="B377" s="6" t="s">
        <v>659</v>
      </c>
      <c r="C377" s="6" t="s">
        <v>659</v>
      </c>
      <c r="D377" s="6" t="s">
        <v>660</v>
      </c>
      <c r="E377" s="6" t="s">
        <v>663</v>
      </c>
      <c r="F377" s="6" t="str">
        <f>CONCATENATE(D377," ",E377," ",G377)</f>
        <v>Retrovir 10mg/ml -20ml inf.</v>
      </c>
      <c r="G377" s="6" t="s">
        <v>186</v>
      </c>
      <c r="H377" s="6" t="s">
        <v>55</v>
      </c>
      <c r="I377" s="6">
        <v>5</v>
      </c>
      <c r="J377" s="6">
        <v>200</v>
      </c>
      <c r="K377" s="6"/>
      <c r="L377" s="6" t="s">
        <v>20</v>
      </c>
      <c r="M377" s="6" t="s">
        <v>20</v>
      </c>
      <c r="N377" s="6" t="s">
        <v>45</v>
      </c>
      <c r="O377" s="28" t="s">
        <v>2871</v>
      </c>
    </row>
    <row r="378" spans="1:15" ht="15" x14ac:dyDescent="0.2">
      <c r="A378" s="26" t="s">
        <v>658</v>
      </c>
      <c r="B378" s="26" t="s">
        <v>659</v>
      </c>
      <c r="C378" s="26" t="s">
        <v>659</v>
      </c>
      <c r="D378" s="26" t="s">
        <v>2549</v>
      </c>
      <c r="E378" s="26"/>
      <c r="F378" s="26" t="str">
        <f>CONCATENATE(D378," ",E378," ",G378)</f>
        <v xml:space="preserve">Retrovir IV IFK 5X20 ml  </v>
      </c>
      <c r="G378" s="26"/>
      <c r="H378" s="26" t="s">
        <v>55</v>
      </c>
      <c r="I378" s="26">
        <v>5</v>
      </c>
      <c r="J378" s="26" t="s">
        <v>1068</v>
      </c>
      <c r="K378" s="26"/>
      <c r="L378" s="26" t="s">
        <v>1271</v>
      </c>
      <c r="M378" s="26" t="s">
        <v>36</v>
      </c>
      <c r="N378" s="26" t="s">
        <v>30</v>
      </c>
      <c r="O378" s="28">
        <v>45918</v>
      </c>
    </row>
    <row r="379" spans="1:15" ht="15" x14ac:dyDescent="0.2">
      <c r="A379" s="26" t="s">
        <v>658</v>
      </c>
      <c r="B379" s="26" t="s">
        <v>659</v>
      </c>
      <c r="C379" s="26" t="s">
        <v>659</v>
      </c>
      <c r="D379" s="26" t="s">
        <v>2550</v>
      </c>
      <c r="E379" s="26"/>
      <c r="F379" s="26" t="str">
        <f>CONCATENATE(D379," ",E379," ",G379)</f>
        <v xml:space="preserve">Retrovir M Dosier Spritz LSE 200 ml  </v>
      </c>
      <c r="G379" s="26"/>
      <c r="H379" s="26" t="s">
        <v>55</v>
      </c>
      <c r="I379" s="26">
        <v>1</v>
      </c>
      <c r="J379" s="26" t="s">
        <v>1068</v>
      </c>
      <c r="K379" s="26"/>
      <c r="L379" s="26" t="s">
        <v>1271</v>
      </c>
      <c r="M379" s="26" t="s">
        <v>36</v>
      </c>
      <c r="N379" s="26" t="s">
        <v>30</v>
      </c>
      <c r="O379" s="28">
        <v>45918</v>
      </c>
    </row>
    <row r="380" spans="1:15" ht="15" x14ac:dyDescent="0.2">
      <c r="A380" s="26" t="s">
        <v>2546</v>
      </c>
      <c r="B380" s="26" t="s">
        <v>2545</v>
      </c>
      <c r="C380" s="26" t="s">
        <v>2545</v>
      </c>
      <c r="D380" s="26" t="s">
        <v>2544</v>
      </c>
      <c r="E380" s="26"/>
      <c r="F380" s="26" t="str">
        <f>CONCATENATE(D380," ",E380," ",G380)</f>
        <v xml:space="preserve">Isentress 100mg granulátum 60x  </v>
      </c>
      <c r="G380" s="26"/>
      <c r="H380" s="26" t="s">
        <v>40</v>
      </c>
      <c r="I380" s="26">
        <v>60</v>
      </c>
      <c r="J380" s="26">
        <v>100</v>
      </c>
      <c r="K380" s="26" t="s">
        <v>114</v>
      </c>
      <c r="L380" s="26" t="s">
        <v>1271</v>
      </c>
      <c r="M380" s="26" t="s">
        <v>36</v>
      </c>
      <c r="N380" s="26" t="s">
        <v>30</v>
      </c>
      <c r="O380" s="28">
        <v>45915</v>
      </c>
    </row>
    <row r="381" spans="1:15" ht="15" x14ac:dyDescent="0.2">
      <c r="A381" s="4" t="s">
        <v>2319</v>
      </c>
      <c r="B381" s="4" t="s">
        <v>2320</v>
      </c>
      <c r="C381" s="4" t="s">
        <v>2354</v>
      </c>
      <c r="D381" s="4" t="s">
        <v>2353</v>
      </c>
      <c r="E381" s="4"/>
      <c r="F381" s="4" t="str">
        <f>CONCATENATE(D381," ",E381," ",G381)</f>
        <v xml:space="preserve">Antytoksyna botulinowa ABE 500/500/100NE/ml oldatos injekció 1x10ml  </v>
      </c>
      <c r="G381" s="4"/>
      <c r="H381" s="4" t="s">
        <v>55</v>
      </c>
      <c r="I381" s="4">
        <v>1</v>
      </c>
      <c r="J381" s="4">
        <v>1</v>
      </c>
      <c r="K381" s="4" t="s">
        <v>2355</v>
      </c>
      <c r="L381" s="4" t="s">
        <v>664</v>
      </c>
      <c r="M381" s="4" t="s">
        <v>665</v>
      </c>
      <c r="N381" s="4" t="s">
        <v>27</v>
      </c>
      <c r="O381" s="28" t="s">
        <v>2714</v>
      </c>
    </row>
    <row r="382" spans="1:15" ht="15" x14ac:dyDescent="0.2">
      <c r="A382" s="26" t="s">
        <v>2319</v>
      </c>
      <c r="B382" s="26" t="s">
        <v>2320</v>
      </c>
      <c r="C382" s="26" t="s">
        <v>2320</v>
      </c>
      <c r="D382" s="73" t="s">
        <v>2318</v>
      </c>
      <c r="E382" s="26"/>
      <c r="F382" s="26" t="str">
        <f>CONCATENATE(D382," ",E382," ",G382)</f>
        <v xml:space="preserve">Antytoxyna botulinum ABE inj 1x   </v>
      </c>
      <c r="G382" s="26"/>
      <c r="H382" s="26" t="s">
        <v>55</v>
      </c>
      <c r="I382" s="26">
        <v>1</v>
      </c>
      <c r="J382" s="26">
        <v>1</v>
      </c>
      <c r="K382" s="26" t="s">
        <v>2321</v>
      </c>
      <c r="L382" s="26" t="s">
        <v>664</v>
      </c>
      <c r="M382" s="26" t="s">
        <v>665</v>
      </c>
      <c r="N382" s="26" t="s">
        <v>30</v>
      </c>
      <c r="O382" s="28" t="s">
        <v>2779</v>
      </c>
    </row>
    <row r="383" spans="1:15" ht="15" x14ac:dyDescent="0.2">
      <c r="A383" s="26" t="s">
        <v>666</v>
      </c>
      <c r="B383" s="26" t="s">
        <v>667</v>
      </c>
      <c r="C383" s="26" t="s">
        <v>2391</v>
      </c>
      <c r="D383" s="26" t="s">
        <v>2390</v>
      </c>
      <c r="E383" s="26"/>
      <c r="F383" s="26" t="str">
        <f>CONCATENATE(D383," ",E383," ",G383)</f>
        <v xml:space="preserve">Engerix-B szuszp ET inj felnőtt 1ml 1x  </v>
      </c>
      <c r="G383" s="26"/>
      <c r="H383" s="26" t="s">
        <v>55</v>
      </c>
      <c r="I383" s="26">
        <v>1</v>
      </c>
      <c r="J383" s="26">
        <v>1</v>
      </c>
      <c r="K383" s="26"/>
      <c r="L383" s="26"/>
      <c r="M383" s="26"/>
      <c r="N383" s="26" t="s">
        <v>30</v>
      </c>
      <c r="O383" s="28" t="s">
        <v>2469</v>
      </c>
    </row>
    <row r="384" spans="1:15" ht="15" x14ac:dyDescent="0.2">
      <c r="A384" s="26" t="s">
        <v>2554</v>
      </c>
      <c r="B384" s="26" t="s">
        <v>2555</v>
      </c>
      <c r="C384" s="26" t="s">
        <v>2555</v>
      </c>
      <c r="D384" s="26" t="s">
        <v>2560</v>
      </c>
      <c r="E384" s="26"/>
      <c r="F384" s="26" t="str">
        <f>CONCATENATE(D384," ",E384," ",G384)</f>
        <v xml:space="preserve">Beyfortus 50 mg injekció 1x  </v>
      </c>
      <c r="G384" s="26"/>
      <c r="H384" s="26" t="s">
        <v>55</v>
      </c>
      <c r="I384" s="26">
        <v>1</v>
      </c>
      <c r="J384" s="26">
        <v>50</v>
      </c>
      <c r="K384" s="26" t="s">
        <v>2562</v>
      </c>
      <c r="L384" s="26" t="s">
        <v>1271</v>
      </c>
      <c r="M384" s="26" t="s">
        <v>36</v>
      </c>
      <c r="N384" s="26" t="s">
        <v>30</v>
      </c>
      <c r="O384" s="28">
        <v>45923</v>
      </c>
    </row>
    <row r="385" spans="1:15" ht="15" x14ac:dyDescent="0.2">
      <c r="A385" s="69" t="s">
        <v>2554</v>
      </c>
      <c r="B385" s="69" t="s">
        <v>2555</v>
      </c>
      <c r="C385" s="69" t="s">
        <v>2555</v>
      </c>
      <c r="D385" s="69" t="s">
        <v>2552</v>
      </c>
      <c r="E385" s="69"/>
      <c r="F385" s="69" t="str">
        <f>CONCATENATE(D385," ",E385," ",G385)</f>
        <v xml:space="preserve">BEYFORTUS 50MG INJ PRE FIL SYR 1X  </v>
      </c>
      <c r="G385" s="69"/>
      <c r="H385" s="69" t="s">
        <v>55</v>
      </c>
      <c r="I385" s="69">
        <v>1</v>
      </c>
      <c r="J385" s="69">
        <v>50</v>
      </c>
      <c r="K385" s="69" t="s">
        <v>2553</v>
      </c>
      <c r="L385" s="69" t="s">
        <v>1271</v>
      </c>
      <c r="M385" s="69" t="s">
        <v>36</v>
      </c>
      <c r="N385" s="69" t="s">
        <v>861</v>
      </c>
      <c r="O385" s="28">
        <v>45917</v>
      </c>
    </row>
    <row r="386" spans="1:15" ht="15" x14ac:dyDescent="0.2">
      <c r="A386" s="4" t="s">
        <v>2554</v>
      </c>
      <c r="B386" s="4" t="s">
        <v>2555</v>
      </c>
      <c r="C386" s="4" t="s">
        <v>2555</v>
      </c>
      <c r="D386" s="4" t="s">
        <v>2557</v>
      </c>
      <c r="E386" s="4"/>
      <c r="F386" s="4" t="str">
        <f>CONCATENATE(D386," ",E386," ",G386)</f>
        <v xml:space="preserve">BEYFORTUS 50 mg Inj.-Lsg.i.e.Fertigspr.o.Kan. 1 Stck.  </v>
      </c>
      <c r="G386" s="4"/>
      <c r="H386" s="4" t="s">
        <v>55</v>
      </c>
      <c r="I386" s="4">
        <v>1</v>
      </c>
      <c r="J386" s="4">
        <v>50</v>
      </c>
      <c r="K386" s="4" t="s">
        <v>2558</v>
      </c>
      <c r="L386" s="4" t="s">
        <v>1271</v>
      </c>
      <c r="M386" s="4" t="s">
        <v>36</v>
      </c>
      <c r="N386" s="4" t="s">
        <v>27</v>
      </c>
      <c r="O386" s="28" t="s">
        <v>2559</v>
      </c>
    </row>
    <row r="387" spans="1:15" ht="15" x14ac:dyDescent="0.2">
      <c r="A387" s="26" t="s">
        <v>2554</v>
      </c>
      <c r="B387" s="26" t="s">
        <v>2555</v>
      </c>
      <c r="C387" s="26" t="s">
        <v>2555</v>
      </c>
      <c r="D387" s="26" t="s">
        <v>2561</v>
      </c>
      <c r="E387" s="26"/>
      <c r="F387" s="26" t="str">
        <f>CONCATENATE(D387," ",E387," ",G387)</f>
        <v xml:space="preserve">Beyfortus 100 mg injekció 1x  </v>
      </c>
      <c r="G387" s="26"/>
      <c r="H387" s="26" t="s">
        <v>55</v>
      </c>
      <c r="I387" s="26">
        <v>1</v>
      </c>
      <c r="J387" s="26">
        <v>100</v>
      </c>
      <c r="K387" s="26" t="s">
        <v>2562</v>
      </c>
      <c r="L387" s="26" t="s">
        <v>1271</v>
      </c>
      <c r="M387" s="26" t="s">
        <v>36</v>
      </c>
      <c r="N387" s="26" t="s">
        <v>30</v>
      </c>
      <c r="O387" s="28">
        <v>45923</v>
      </c>
    </row>
    <row r="388" spans="1:15" ht="15" x14ac:dyDescent="0.2">
      <c r="A388" s="69" t="s">
        <v>2554</v>
      </c>
      <c r="B388" s="69" t="s">
        <v>2555</v>
      </c>
      <c r="C388" s="69" t="s">
        <v>2555</v>
      </c>
      <c r="D388" s="69" t="s">
        <v>2551</v>
      </c>
      <c r="E388" s="69"/>
      <c r="F388" s="69" t="str">
        <f>CONCATENATE(D388," ",E388," ",G388)</f>
        <v xml:space="preserve">BEYFORTUS 100MG INJ PRE FIL SYR 1X                    </v>
      </c>
      <c r="G388" s="69"/>
      <c r="H388" s="69" t="s">
        <v>55</v>
      </c>
      <c r="I388" s="69">
        <v>1</v>
      </c>
      <c r="J388" s="69">
        <v>100</v>
      </c>
      <c r="K388" s="69" t="s">
        <v>2553</v>
      </c>
      <c r="L388" s="69" t="s">
        <v>1271</v>
      </c>
      <c r="M388" s="69" t="s">
        <v>36</v>
      </c>
      <c r="N388" s="69" t="s">
        <v>861</v>
      </c>
      <c r="O388" s="28">
        <v>45917</v>
      </c>
    </row>
    <row r="389" spans="1:15" s="74" customFormat="1" ht="15" x14ac:dyDescent="0.2">
      <c r="A389" s="4" t="s">
        <v>2554</v>
      </c>
      <c r="B389" s="4" t="s">
        <v>2555</v>
      </c>
      <c r="C389" s="4" t="s">
        <v>2555</v>
      </c>
      <c r="D389" s="4" t="s">
        <v>2556</v>
      </c>
      <c r="E389" s="4"/>
      <c r="F389" s="4" t="str">
        <f>CONCATENATE(D389," ",E389," ",G389)</f>
        <v xml:space="preserve">Beyfortus 100mg oldatos injekció előretöltött fecskendőben 1x100mg  </v>
      </c>
      <c r="G389" s="4"/>
      <c r="H389" s="4" t="s">
        <v>55</v>
      </c>
      <c r="I389" s="4">
        <v>1</v>
      </c>
      <c r="J389" s="4">
        <v>100</v>
      </c>
      <c r="K389" s="4" t="s">
        <v>2558</v>
      </c>
      <c r="L389" s="4" t="s">
        <v>1271</v>
      </c>
      <c r="M389" s="4" t="s">
        <v>36</v>
      </c>
      <c r="N389" s="4" t="s">
        <v>27</v>
      </c>
      <c r="O389" s="28" t="s">
        <v>2559</v>
      </c>
    </row>
    <row r="390" spans="1:15" ht="15" x14ac:dyDescent="0.2">
      <c r="A390" s="6" t="s">
        <v>668</v>
      </c>
      <c r="B390" s="6" t="s">
        <v>669</v>
      </c>
      <c r="C390" s="6" t="s">
        <v>670</v>
      </c>
      <c r="D390" s="6" t="s">
        <v>671</v>
      </c>
      <c r="E390" s="6" t="s">
        <v>672</v>
      </c>
      <c r="F390" s="6" t="str">
        <f>CONCATENATE(D390," ",E390," ",G390)</f>
        <v>Dukoral 3ml 2x szuszp.</v>
      </c>
      <c r="G390" s="6" t="s">
        <v>44</v>
      </c>
      <c r="H390" s="6" t="s">
        <v>40</v>
      </c>
      <c r="I390" s="6">
        <v>2</v>
      </c>
      <c r="J390" s="6">
        <v>1</v>
      </c>
      <c r="K390" s="6" t="s">
        <v>560</v>
      </c>
      <c r="L390" s="6" t="s">
        <v>673</v>
      </c>
      <c r="M390" s="6" t="s">
        <v>674</v>
      </c>
      <c r="N390" s="6" t="s">
        <v>45</v>
      </c>
      <c r="O390" s="28">
        <v>45357</v>
      </c>
    </row>
    <row r="391" spans="1:15" ht="15" x14ac:dyDescent="0.2">
      <c r="A391" s="26" t="s">
        <v>668</v>
      </c>
      <c r="B391" s="26" t="s">
        <v>675</v>
      </c>
      <c r="C391" s="26" t="s">
        <v>675</v>
      </c>
      <c r="D391" s="26" t="s">
        <v>676</v>
      </c>
      <c r="E391" s="26"/>
      <c r="F391" s="26" t="str">
        <f>CONCATENATE(D391," ",E391," ",G391)</f>
        <v xml:space="preserve">Dukoral szuszp és pezsgőgran szuszp 2x  </v>
      </c>
      <c r="G391" s="26"/>
      <c r="H391" s="26" t="s">
        <v>40</v>
      </c>
      <c r="I391" s="26">
        <v>2</v>
      </c>
      <c r="J391" s="26">
        <v>1</v>
      </c>
      <c r="K391" s="26"/>
      <c r="L391" s="26" t="s">
        <v>20</v>
      </c>
      <c r="M391" s="26" t="s">
        <v>20</v>
      </c>
      <c r="N391" s="26" t="s">
        <v>30</v>
      </c>
      <c r="O391" s="28" t="s">
        <v>2779</v>
      </c>
    </row>
    <row r="392" spans="1:15" ht="15" x14ac:dyDescent="0.2">
      <c r="A392" s="6" t="s">
        <v>677</v>
      </c>
      <c r="B392" s="6" t="s">
        <v>678</v>
      </c>
      <c r="C392" s="6" t="s">
        <v>678</v>
      </c>
      <c r="D392" s="6" t="s">
        <v>2904</v>
      </c>
      <c r="E392" s="6"/>
      <c r="F392" s="6" t="str">
        <f>CONCATENATE(D392," ",E392," ",G392)</f>
        <v xml:space="preserve">Tetanus 40 I.E inj. 1x  </v>
      </c>
      <c r="G392" s="6"/>
      <c r="H392" s="6" t="s">
        <v>55</v>
      </c>
      <c r="I392" s="6">
        <v>1</v>
      </c>
      <c r="J392" s="6">
        <v>40</v>
      </c>
      <c r="K392" s="6"/>
      <c r="L392" s="6" t="s">
        <v>287</v>
      </c>
      <c r="M392" s="6" t="s">
        <v>288</v>
      </c>
      <c r="N392" s="6" t="s">
        <v>45</v>
      </c>
      <c r="O392" s="28" t="s">
        <v>2871</v>
      </c>
    </row>
    <row r="393" spans="1:15" ht="15" x14ac:dyDescent="0.2">
      <c r="A393" s="6" t="s">
        <v>679</v>
      </c>
      <c r="B393" s="6" t="s">
        <v>680</v>
      </c>
      <c r="C393" s="6" t="s">
        <v>681</v>
      </c>
      <c r="D393" s="6" t="s">
        <v>682</v>
      </c>
      <c r="E393" s="6" t="s">
        <v>683</v>
      </c>
      <c r="F393" s="6" t="str">
        <f>CONCATENATE(D393," ",E393," ",G393)</f>
        <v>Typhim Vi 0,5 ml 1x inj.</v>
      </c>
      <c r="G393" s="6" t="s">
        <v>54</v>
      </c>
      <c r="H393" s="6" t="s">
        <v>55</v>
      </c>
      <c r="I393" s="6">
        <v>1</v>
      </c>
      <c r="J393" s="6">
        <v>0.5</v>
      </c>
      <c r="K393" s="6"/>
      <c r="L393" s="6" t="s">
        <v>35</v>
      </c>
      <c r="M393" s="6" t="s">
        <v>36</v>
      </c>
      <c r="N393" s="6" t="s">
        <v>45</v>
      </c>
      <c r="O393" s="28" t="s">
        <v>2871</v>
      </c>
    </row>
    <row r="394" spans="1:15" ht="15" x14ac:dyDescent="0.2">
      <c r="A394" s="26" t="s">
        <v>684</v>
      </c>
      <c r="B394" s="26" t="s">
        <v>685</v>
      </c>
      <c r="C394" s="26" t="s">
        <v>686</v>
      </c>
      <c r="D394" s="26" t="s">
        <v>687</v>
      </c>
      <c r="E394" s="26"/>
      <c r="F394" s="26" t="str">
        <f>CONCATENATE(D394," ",E394," ",G394)</f>
        <v xml:space="preserve">Ixiaro szuszpenziós inj 1x  </v>
      </c>
      <c r="G394" s="26"/>
      <c r="H394" s="26" t="s">
        <v>55</v>
      </c>
      <c r="I394" s="26">
        <v>1</v>
      </c>
      <c r="J394" s="26"/>
      <c r="K394" s="26"/>
      <c r="L394" s="26" t="s">
        <v>20</v>
      </c>
      <c r="M394" s="26" t="s">
        <v>20</v>
      </c>
      <c r="N394" s="26" t="s">
        <v>30</v>
      </c>
      <c r="O394" s="28" t="s">
        <v>2779</v>
      </c>
    </row>
    <row r="395" spans="1:15" ht="15" x14ac:dyDescent="0.2">
      <c r="A395" s="4" t="s">
        <v>2623</v>
      </c>
      <c r="B395" s="4" t="s">
        <v>2624</v>
      </c>
      <c r="C395" s="4" t="s">
        <v>2624</v>
      </c>
      <c r="D395" s="4" t="s">
        <v>2729</v>
      </c>
      <c r="E395" s="4"/>
      <c r="F395" s="4" t="str">
        <f>CONCATENATE(D395," ",E395," ",G395)</f>
        <v xml:space="preserve">ENDOXAN 1 g Pulver z.Herst.e.Injektionslösung 6 Stck  </v>
      </c>
      <c r="G395" s="4"/>
      <c r="H395" s="4" t="s">
        <v>55</v>
      </c>
      <c r="I395" s="4">
        <v>6</v>
      </c>
      <c r="J395" s="4">
        <v>1</v>
      </c>
      <c r="K395" s="4" t="s">
        <v>221</v>
      </c>
      <c r="L395" s="4" t="s">
        <v>35</v>
      </c>
      <c r="M395" s="4" t="s">
        <v>36</v>
      </c>
      <c r="N395" s="4" t="s">
        <v>27</v>
      </c>
      <c r="O395" s="28" t="s">
        <v>2730</v>
      </c>
    </row>
    <row r="396" spans="1:15" ht="15" x14ac:dyDescent="0.2">
      <c r="A396" s="4" t="s">
        <v>2623</v>
      </c>
      <c r="B396" s="4" t="s">
        <v>2624</v>
      </c>
      <c r="C396" s="4" t="s">
        <v>2624</v>
      </c>
      <c r="D396" s="4" t="s">
        <v>2728</v>
      </c>
      <c r="E396" s="4"/>
      <c r="F396" s="4" t="str">
        <f>CONCATENATE(D396," ",E396," ",G396)</f>
        <v xml:space="preserve">ENDOXAN 500 mg Pulver z.Herst.e.Injekt.-Lsg. 6 Stck  </v>
      </c>
      <c r="G396" s="4"/>
      <c r="H396" s="4" t="s">
        <v>55</v>
      </c>
      <c r="I396" s="4">
        <v>6</v>
      </c>
      <c r="J396" s="4">
        <v>500</v>
      </c>
      <c r="K396" s="4" t="s">
        <v>221</v>
      </c>
      <c r="L396" s="4" t="s">
        <v>35</v>
      </c>
      <c r="M396" s="4" t="s">
        <v>36</v>
      </c>
      <c r="N396" s="4" t="s">
        <v>27</v>
      </c>
      <c r="O396" s="28" t="s">
        <v>2730</v>
      </c>
    </row>
    <row r="397" spans="1:15" ht="15" x14ac:dyDescent="0.2">
      <c r="A397" s="4" t="s">
        <v>2623</v>
      </c>
      <c r="B397" s="4" t="s">
        <v>2624</v>
      </c>
      <c r="C397" s="4" t="s">
        <v>2624</v>
      </c>
      <c r="D397" s="4" t="s">
        <v>2727</v>
      </c>
      <c r="E397" s="4"/>
      <c r="F397" s="4" t="str">
        <f>CONCATENATE(D397," ",E397," ",G397)</f>
        <v xml:space="preserve">ENDOXAN 500 mg Pulver z.Herst.e.Injekt.-Lsg. 1 Stck  </v>
      </c>
      <c r="G397" s="4"/>
      <c r="H397" s="4" t="s">
        <v>55</v>
      </c>
      <c r="I397" s="4">
        <v>1</v>
      </c>
      <c r="J397" s="4">
        <v>500</v>
      </c>
      <c r="K397" s="4" t="s">
        <v>221</v>
      </c>
      <c r="L397" s="4" t="s">
        <v>35</v>
      </c>
      <c r="M397" s="4" t="s">
        <v>36</v>
      </c>
      <c r="N397" s="4" t="s">
        <v>27</v>
      </c>
      <c r="O397" s="28" t="s">
        <v>2730</v>
      </c>
    </row>
    <row r="398" spans="1:15" ht="15" x14ac:dyDescent="0.2">
      <c r="A398" s="19" t="s">
        <v>2623</v>
      </c>
      <c r="B398" s="19" t="s">
        <v>2624</v>
      </c>
      <c r="C398" s="19" t="s">
        <v>2624</v>
      </c>
      <c r="D398" s="19" t="s">
        <v>2621</v>
      </c>
      <c r="E398" s="19"/>
      <c r="F398" s="19" t="str">
        <f>CONCATENATE(D398," ",E398," ",G398)</f>
        <v xml:space="preserve">ENDOXAN 1 g Pulver z.Herst.e.Injektionslösung, 1 St  </v>
      </c>
      <c r="G398" s="19"/>
      <c r="H398" s="19" t="s">
        <v>55</v>
      </c>
      <c r="I398" s="19">
        <v>1</v>
      </c>
      <c r="J398" s="19">
        <v>1000</v>
      </c>
      <c r="K398" s="19"/>
      <c r="L398" s="19" t="s">
        <v>20</v>
      </c>
      <c r="M398" s="19" t="s">
        <v>20</v>
      </c>
      <c r="N398" s="19" t="s">
        <v>2622</v>
      </c>
      <c r="O398" s="65">
        <v>46085</v>
      </c>
    </row>
    <row r="399" spans="1:15" ht="15" x14ac:dyDescent="0.2">
      <c r="A399" s="4" t="s">
        <v>688</v>
      </c>
      <c r="B399" s="4" t="s">
        <v>689</v>
      </c>
      <c r="C399" s="4" t="s">
        <v>689</v>
      </c>
      <c r="D399" s="4" t="s">
        <v>690</v>
      </c>
      <c r="E399" s="4"/>
      <c r="F399" s="4" t="str">
        <f>CONCATENATE(D399," ",E399," ",G399)</f>
        <v xml:space="preserve">Alkeran 2mg filmtabletta 50x  </v>
      </c>
      <c r="G399" s="4"/>
      <c r="H399" s="4" t="s">
        <v>40</v>
      </c>
      <c r="I399" s="4">
        <v>50</v>
      </c>
      <c r="J399" s="4">
        <v>2</v>
      </c>
      <c r="K399" s="4"/>
      <c r="L399" s="4" t="s">
        <v>35</v>
      </c>
      <c r="M399" s="4" t="s">
        <v>36</v>
      </c>
      <c r="N399" s="4" t="s">
        <v>27</v>
      </c>
      <c r="O399" s="28" t="s">
        <v>2714</v>
      </c>
    </row>
    <row r="400" spans="1:15" ht="15" x14ac:dyDescent="0.2">
      <c r="A400" s="26" t="s">
        <v>688</v>
      </c>
      <c r="B400" s="26" t="s">
        <v>689</v>
      </c>
      <c r="C400" s="26" t="s">
        <v>689</v>
      </c>
      <c r="D400" s="26" t="s">
        <v>690</v>
      </c>
      <c r="E400" s="26"/>
      <c r="F400" s="26" t="str">
        <f>CONCATENATE(D400," ",E400," ",G400)</f>
        <v xml:space="preserve">Alkeran 2mg filmtabletta 50x  </v>
      </c>
      <c r="G400" s="26"/>
      <c r="H400" s="26" t="s">
        <v>40</v>
      </c>
      <c r="I400" s="26">
        <v>50</v>
      </c>
      <c r="J400" s="26">
        <v>2</v>
      </c>
      <c r="K400" s="26"/>
      <c r="L400" s="26" t="s">
        <v>20</v>
      </c>
      <c r="M400" s="26" t="s">
        <v>20</v>
      </c>
      <c r="N400" s="26" t="s">
        <v>30</v>
      </c>
      <c r="O400" s="28" t="s">
        <v>2469</v>
      </c>
    </row>
    <row r="401" spans="1:15" ht="15" x14ac:dyDescent="0.2">
      <c r="A401" s="26" t="s">
        <v>688</v>
      </c>
      <c r="B401" s="26" t="s">
        <v>689</v>
      </c>
      <c r="C401" s="26" t="s">
        <v>689</v>
      </c>
      <c r="D401" s="26" t="s">
        <v>2247</v>
      </c>
      <c r="E401" s="26"/>
      <c r="F401" s="26" t="str">
        <f>CONCATENATE(D401," ",E401," ",G401)</f>
        <v xml:space="preserve">Melphalan Till. 50mg por+old inj/inf 1x  </v>
      </c>
      <c r="G401" s="26"/>
      <c r="H401" s="26" t="s">
        <v>55</v>
      </c>
      <c r="I401" s="26">
        <v>1</v>
      </c>
      <c r="J401" s="26">
        <v>50</v>
      </c>
      <c r="K401" s="26"/>
      <c r="L401" s="26" t="s">
        <v>20</v>
      </c>
      <c r="M401" s="26" t="s">
        <v>20</v>
      </c>
      <c r="N401" s="26" t="s">
        <v>30</v>
      </c>
      <c r="O401" s="28" t="s">
        <v>2779</v>
      </c>
    </row>
    <row r="402" spans="1:15" ht="15" x14ac:dyDescent="0.2">
      <c r="A402" s="6" t="s">
        <v>688</v>
      </c>
      <c r="B402" s="6" t="s">
        <v>689</v>
      </c>
      <c r="C402" s="6" t="s">
        <v>691</v>
      </c>
      <c r="D402" s="6" t="s">
        <v>692</v>
      </c>
      <c r="E402" s="6" t="s">
        <v>693</v>
      </c>
      <c r="F402" s="6" t="str">
        <f>CONCATENATE(D402," ",E402," ",G402)</f>
        <v>Alkeran  50mg 1x inj.</v>
      </c>
      <c r="G402" s="6" t="s">
        <v>54</v>
      </c>
      <c r="H402" s="6" t="s">
        <v>55</v>
      </c>
      <c r="I402" s="6">
        <v>1</v>
      </c>
      <c r="J402" s="6">
        <v>50</v>
      </c>
      <c r="K402" s="6" t="s">
        <v>694</v>
      </c>
      <c r="L402" s="6" t="s">
        <v>287</v>
      </c>
      <c r="M402" s="6" t="s">
        <v>288</v>
      </c>
      <c r="N402" s="6" t="s">
        <v>45</v>
      </c>
      <c r="O402" s="28" t="s">
        <v>2871</v>
      </c>
    </row>
    <row r="403" spans="1:15" ht="15" x14ac:dyDescent="0.2">
      <c r="A403" s="6" t="s">
        <v>695</v>
      </c>
      <c r="B403" s="6" t="s">
        <v>696</v>
      </c>
      <c r="C403" s="6" t="s">
        <v>696</v>
      </c>
      <c r="D403" s="6" t="s">
        <v>697</v>
      </c>
      <c r="E403" s="6" t="s">
        <v>698</v>
      </c>
      <c r="F403" s="6" t="str">
        <f>CONCATENATE(D403," ",E403," ",G403)</f>
        <v>Ixoten 50mg 50x tbl.</v>
      </c>
      <c r="G403" s="6" t="s">
        <v>112</v>
      </c>
      <c r="H403" s="6" t="s">
        <v>40</v>
      </c>
      <c r="I403" s="6">
        <v>50</v>
      </c>
      <c r="J403" s="6">
        <v>50</v>
      </c>
      <c r="K403" s="6"/>
      <c r="L403" s="6" t="s">
        <v>35</v>
      </c>
      <c r="M403" s="6" t="s">
        <v>36</v>
      </c>
      <c r="N403" s="6" t="s">
        <v>45</v>
      </c>
      <c r="O403" s="28">
        <v>45467</v>
      </c>
    </row>
    <row r="404" spans="1:15" ht="15" x14ac:dyDescent="0.2">
      <c r="A404" s="26" t="s">
        <v>699</v>
      </c>
      <c r="B404" s="26" t="s">
        <v>700</v>
      </c>
      <c r="C404" s="26" t="s">
        <v>700</v>
      </c>
      <c r="D404" s="26" t="s">
        <v>701</v>
      </c>
      <c r="E404" s="26"/>
      <c r="F404" s="26" t="str">
        <f>CONCATENATE(D404," ",E404," ",G404)</f>
        <v xml:space="preserve">Myleran 2mg bevont tabletta 100x  </v>
      </c>
      <c r="G404" s="26"/>
      <c r="H404" s="26" t="s">
        <v>40</v>
      </c>
      <c r="I404" s="26">
        <v>100</v>
      </c>
      <c r="J404" s="26">
        <v>2</v>
      </c>
      <c r="K404" s="26"/>
      <c r="L404" s="26" t="s">
        <v>20</v>
      </c>
      <c r="M404" s="26" t="s">
        <v>20</v>
      </c>
      <c r="N404" s="26" t="s">
        <v>30</v>
      </c>
      <c r="O404" s="28" t="s">
        <v>2779</v>
      </c>
    </row>
    <row r="405" spans="1:15" ht="15" x14ac:dyDescent="0.2">
      <c r="A405" s="6" t="s">
        <v>699</v>
      </c>
      <c r="B405" s="6" t="s">
        <v>700</v>
      </c>
      <c r="C405" s="6" t="s">
        <v>702</v>
      </c>
      <c r="D405" s="6" t="s">
        <v>703</v>
      </c>
      <c r="E405" s="6" t="s">
        <v>704</v>
      </c>
      <c r="F405" s="6" t="str">
        <f>CONCATENATE(D405," ",E405," ",G405)</f>
        <v>Myleran  2mg 100x Tab</v>
      </c>
      <c r="G405" s="6" t="s">
        <v>292</v>
      </c>
      <c r="H405" s="6" t="s">
        <v>40</v>
      </c>
      <c r="I405" s="6">
        <v>100</v>
      </c>
      <c r="J405" s="6">
        <v>2</v>
      </c>
      <c r="K405" s="6"/>
      <c r="L405" s="6" t="s">
        <v>705</v>
      </c>
      <c r="M405" s="6" t="s">
        <v>706</v>
      </c>
      <c r="N405" s="6" t="s">
        <v>45</v>
      </c>
      <c r="O405" s="28" t="s">
        <v>2871</v>
      </c>
    </row>
    <row r="406" spans="1:15" ht="15" x14ac:dyDescent="0.2">
      <c r="A406" s="26" t="s">
        <v>707</v>
      </c>
      <c r="B406" s="26" t="s">
        <v>708</v>
      </c>
      <c r="C406" s="26" t="s">
        <v>708</v>
      </c>
      <c r="D406" s="26" t="s">
        <v>709</v>
      </c>
      <c r="E406" s="26"/>
      <c r="F406" s="26" t="str">
        <f>CONCATENATE(D406," ",E406," ",G406)</f>
        <v xml:space="preserve">Cecenu 40mg kapszula 20x  </v>
      </c>
      <c r="G406" s="26"/>
      <c r="H406" s="26" t="s">
        <v>40</v>
      </c>
      <c r="I406" s="26">
        <v>20</v>
      </c>
      <c r="J406" s="26">
        <v>40</v>
      </c>
      <c r="K406" s="26"/>
      <c r="L406" s="26"/>
      <c r="M406" s="26"/>
      <c r="N406" s="26" t="s">
        <v>30</v>
      </c>
      <c r="O406" s="28" t="s">
        <v>2779</v>
      </c>
    </row>
    <row r="407" spans="1:15" ht="15" x14ac:dyDescent="0.2">
      <c r="A407" s="69" t="s">
        <v>2910</v>
      </c>
      <c r="B407" s="69" t="s">
        <v>2911</v>
      </c>
      <c r="C407" s="69" t="s">
        <v>2911</v>
      </c>
      <c r="D407" s="69" t="s">
        <v>2912</v>
      </c>
      <c r="E407" s="69"/>
      <c r="F407" s="69" t="str">
        <f>CONCATENATE(D407," ",E407," ",G407)</f>
        <v xml:space="preserve">ZANOSAR- streptozocin powder, for s olution  1x1G  </v>
      </c>
      <c r="G407" s="69"/>
      <c r="H407" s="69" t="s">
        <v>55</v>
      </c>
      <c r="I407" s="69">
        <v>1</v>
      </c>
      <c r="J407" s="69">
        <v>1</v>
      </c>
      <c r="K407" s="69" t="s">
        <v>20</v>
      </c>
      <c r="L407" s="70" t="s">
        <v>25</v>
      </c>
      <c r="M407" s="70" t="s">
        <v>26</v>
      </c>
      <c r="N407" s="69" t="s">
        <v>861</v>
      </c>
      <c r="O407" s="28">
        <v>46157</v>
      </c>
    </row>
    <row r="408" spans="1:15" ht="15" x14ac:dyDescent="0.25">
      <c r="A408" s="63" t="s">
        <v>2910</v>
      </c>
      <c r="B408" s="61" t="s">
        <v>2911</v>
      </c>
      <c r="C408" s="61" t="s">
        <v>2911</v>
      </c>
      <c r="D408" s="64" t="s">
        <v>2907</v>
      </c>
      <c r="E408" s="61"/>
      <c r="F408" s="61" t="str">
        <f>CONCATENATE(D408," ",E408," ",G408)</f>
        <v xml:space="preserve">Zanosar 1 g 1x  </v>
      </c>
      <c r="G408" s="64"/>
      <c r="H408" s="61" t="s">
        <v>55</v>
      </c>
      <c r="I408" s="61">
        <v>1</v>
      </c>
      <c r="J408" s="61">
        <v>1</v>
      </c>
      <c r="K408" s="61" t="s">
        <v>2908</v>
      </c>
      <c r="L408" s="61" t="s">
        <v>20</v>
      </c>
      <c r="M408" s="61" t="s">
        <v>20</v>
      </c>
      <c r="N408" s="61" t="s">
        <v>2909</v>
      </c>
      <c r="O408" s="28">
        <v>46164</v>
      </c>
    </row>
    <row r="409" spans="1:15" ht="15" x14ac:dyDescent="0.2">
      <c r="A409" s="26" t="s">
        <v>2421</v>
      </c>
      <c r="B409" s="26" t="s">
        <v>2422</v>
      </c>
      <c r="C409" s="26" t="s">
        <v>2422</v>
      </c>
      <c r="D409" s="26" t="s">
        <v>2420</v>
      </c>
      <c r="E409" s="26"/>
      <c r="F409" s="26" t="str">
        <f>CONCATENATE(D409," ",E409," ",G409)</f>
        <v xml:space="preserve">Methotrexat-GRY® 50 mg/2 ml Injektionslösung 1x  </v>
      </c>
      <c r="G409" s="26"/>
      <c r="H409" s="26" t="s">
        <v>55</v>
      </c>
      <c r="I409" s="26">
        <v>1</v>
      </c>
      <c r="J409" s="26">
        <v>50</v>
      </c>
      <c r="K409" s="26"/>
      <c r="L409" s="26" t="s">
        <v>35</v>
      </c>
      <c r="M409" s="26" t="s">
        <v>36</v>
      </c>
      <c r="N409" s="26" t="s">
        <v>30</v>
      </c>
      <c r="O409" s="28" t="s">
        <v>2779</v>
      </c>
    </row>
    <row r="410" spans="1:15" ht="15" x14ac:dyDescent="0.2">
      <c r="A410" s="4" t="s">
        <v>710</v>
      </c>
      <c r="B410" s="4" t="s">
        <v>711</v>
      </c>
      <c r="C410" s="4" t="s">
        <v>711</v>
      </c>
      <c r="D410" s="4" t="s">
        <v>2806</v>
      </c>
      <c r="E410" s="4"/>
      <c r="F410" s="4" t="str">
        <f>CONCATENATE(D410," ",E410," ",G410)</f>
        <v xml:space="preserve">MERCAPTOPURINUM VIS, 50 MG, TABLETKI 30X                                                                                  </v>
      </c>
      <c r="G410" s="4"/>
      <c r="H410" s="4" t="s">
        <v>40</v>
      </c>
      <c r="I410" s="4">
        <v>30</v>
      </c>
      <c r="J410" s="4">
        <v>50</v>
      </c>
      <c r="K410" s="4"/>
      <c r="L410" s="4" t="s">
        <v>664</v>
      </c>
      <c r="M410" s="4" t="s">
        <v>665</v>
      </c>
      <c r="N410" s="4" t="s">
        <v>27</v>
      </c>
      <c r="O410" s="28" t="s">
        <v>2779</v>
      </c>
    </row>
    <row r="411" spans="1:15" ht="15" x14ac:dyDescent="0.2">
      <c r="A411" s="6" t="s">
        <v>710</v>
      </c>
      <c r="B411" s="6" t="s">
        <v>711</v>
      </c>
      <c r="C411" s="6" t="s">
        <v>714</v>
      </c>
      <c r="D411" s="6" t="s">
        <v>715</v>
      </c>
      <c r="E411" s="6" t="s">
        <v>716</v>
      </c>
      <c r="F411" s="6" t="str">
        <f>CONCATENATE(D411," ",E411," ",G411)</f>
        <v>Mercaptopurinum   50 mg 30x tbl</v>
      </c>
      <c r="G411" s="6" t="s">
        <v>569</v>
      </c>
      <c r="H411" s="6" t="s">
        <v>40</v>
      </c>
      <c r="I411" s="6">
        <v>30</v>
      </c>
      <c r="J411" s="6">
        <v>50</v>
      </c>
      <c r="K411" s="6"/>
      <c r="L411" s="6" t="s">
        <v>664</v>
      </c>
      <c r="M411" s="6" t="s">
        <v>665</v>
      </c>
      <c r="N411" s="6" t="s">
        <v>45</v>
      </c>
      <c r="O411" s="28" t="s">
        <v>2871</v>
      </c>
    </row>
    <row r="412" spans="1:15" ht="15" x14ac:dyDescent="0.2">
      <c r="A412" s="26" t="s">
        <v>710</v>
      </c>
      <c r="B412" s="26" t="s">
        <v>711</v>
      </c>
      <c r="C412" s="26" t="s">
        <v>713</v>
      </c>
      <c r="D412" s="26" t="s">
        <v>717</v>
      </c>
      <c r="E412" s="26"/>
      <c r="F412" s="26" t="str">
        <f>CONCATENATE(D412," ",E412," ",G412)</f>
        <v xml:space="preserve">Mercaptopurine 50mg tabletta 25x  </v>
      </c>
      <c r="G412" s="26"/>
      <c r="H412" s="26" t="s">
        <v>40</v>
      </c>
      <c r="I412" s="26">
        <v>25</v>
      </c>
      <c r="J412" s="26">
        <v>50</v>
      </c>
      <c r="K412" s="26"/>
      <c r="L412" s="26" t="s">
        <v>62</v>
      </c>
      <c r="M412" s="26" t="s">
        <v>63</v>
      </c>
      <c r="N412" s="26" t="s">
        <v>30</v>
      </c>
      <c r="O412" s="28">
        <v>45691</v>
      </c>
    </row>
    <row r="413" spans="1:15" ht="15" x14ac:dyDescent="0.2">
      <c r="A413" s="26" t="s">
        <v>710</v>
      </c>
      <c r="B413" s="26" t="s">
        <v>711</v>
      </c>
      <c r="C413" s="26" t="s">
        <v>714</v>
      </c>
      <c r="D413" s="26" t="s">
        <v>2740</v>
      </c>
      <c r="E413" s="26" t="s">
        <v>719</v>
      </c>
      <c r="F413" s="26" t="str">
        <f>CONCATENATE(D413," ",E413," ",G413)</f>
        <v>Puri-Nethol 50mg tabletta 25x 50 mg 25x Tbl</v>
      </c>
      <c r="G413" s="26" t="s">
        <v>484</v>
      </c>
      <c r="H413" s="26" t="s">
        <v>40</v>
      </c>
      <c r="I413" s="26">
        <v>25</v>
      </c>
      <c r="J413" s="26">
        <v>50</v>
      </c>
      <c r="K413" s="26"/>
      <c r="L413" s="26" t="s">
        <v>20</v>
      </c>
      <c r="M413" s="26" t="s">
        <v>20</v>
      </c>
      <c r="N413" s="26" t="s">
        <v>2726</v>
      </c>
      <c r="O413" s="28" t="s">
        <v>2779</v>
      </c>
    </row>
    <row r="414" spans="1:15" ht="15" x14ac:dyDescent="0.2">
      <c r="A414" s="26" t="s">
        <v>710</v>
      </c>
      <c r="B414" s="26" t="s">
        <v>711</v>
      </c>
      <c r="C414" s="26" t="s">
        <v>713</v>
      </c>
      <c r="D414" s="26" t="s">
        <v>712</v>
      </c>
      <c r="E414" s="26"/>
      <c r="F414" s="26" t="str">
        <f>CONCATENATE(D414," ",E414," ",G414)</f>
        <v xml:space="preserve">Mercaptopurinum VIS 50mg tabletta 30x  </v>
      </c>
      <c r="G414" s="26"/>
      <c r="H414" s="26" t="s">
        <v>40</v>
      </c>
      <c r="I414" s="26">
        <v>30</v>
      </c>
      <c r="J414" s="26">
        <v>50</v>
      </c>
      <c r="K414" s="26"/>
      <c r="L414" s="26" t="s">
        <v>664</v>
      </c>
      <c r="M414" s="26" t="s">
        <v>665</v>
      </c>
      <c r="N414" s="26" t="s">
        <v>30</v>
      </c>
      <c r="O414" s="28" t="s">
        <v>2779</v>
      </c>
    </row>
    <row r="415" spans="1:15" ht="15" x14ac:dyDescent="0.25">
      <c r="A415" s="63" t="s">
        <v>710</v>
      </c>
      <c r="B415" s="61" t="s">
        <v>711</v>
      </c>
      <c r="C415" s="61" t="s">
        <v>711</v>
      </c>
      <c r="D415" s="64" t="s">
        <v>2921</v>
      </c>
      <c r="E415" s="61"/>
      <c r="F415" s="61" t="str">
        <f>CONCATENATE(D415," ",E415," ",G415)</f>
        <v xml:space="preserve">Mercaptopurinum VIS 50 mg tabletta (30x)  </v>
      </c>
      <c r="G415" s="64"/>
      <c r="H415" s="61" t="s">
        <v>40</v>
      </c>
      <c r="I415" s="61">
        <v>30</v>
      </c>
      <c r="J415" s="61">
        <v>50</v>
      </c>
      <c r="K415" s="61" t="s">
        <v>2915</v>
      </c>
      <c r="L415" s="61" t="s">
        <v>20</v>
      </c>
      <c r="M415" s="61" t="s">
        <v>20</v>
      </c>
      <c r="N415" s="61" t="s">
        <v>2909</v>
      </c>
      <c r="O415" s="28">
        <v>46149</v>
      </c>
    </row>
    <row r="416" spans="1:15" ht="15" x14ac:dyDescent="0.2">
      <c r="A416" s="6" t="s">
        <v>710</v>
      </c>
      <c r="B416" s="6" t="s">
        <v>711</v>
      </c>
      <c r="C416" s="6" t="s">
        <v>714</v>
      </c>
      <c r="D416" s="6" t="s">
        <v>718</v>
      </c>
      <c r="E416" s="6" t="s">
        <v>719</v>
      </c>
      <c r="F416" s="6" t="str">
        <f>CONCATENATE(D416," ",E416," ",G416)</f>
        <v>Puri-Nethol  50 mg 25x Tbl</v>
      </c>
      <c r="G416" s="6" t="s">
        <v>484</v>
      </c>
      <c r="H416" s="6" t="s">
        <v>40</v>
      </c>
      <c r="I416" s="6">
        <v>25</v>
      </c>
      <c r="J416" s="6">
        <v>50</v>
      </c>
      <c r="K416" s="6"/>
      <c r="L416" s="6" t="s">
        <v>720</v>
      </c>
      <c r="M416" s="6" t="s">
        <v>721</v>
      </c>
      <c r="N416" s="6" t="s">
        <v>45</v>
      </c>
      <c r="O416" s="28" t="s">
        <v>2871</v>
      </c>
    </row>
    <row r="417" spans="1:15" ht="15" x14ac:dyDescent="0.2">
      <c r="A417" s="4" t="s">
        <v>722</v>
      </c>
      <c r="B417" s="4" t="s">
        <v>723</v>
      </c>
      <c r="C417" s="4" t="s">
        <v>723</v>
      </c>
      <c r="D417" s="4" t="s">
        <v>2807</v>
      </c>
      <c r="E417" s="4"/>
      <c r="F417" s="4" t="str">
        <f>CONCATENATE(D417," ",E417," ",G417)</f>
        <v xml:space="preserve">LANVIS 40MG TABLETTA 25X PL                                                                                               </v>
      </c>
      <c r="G417" s="4"/>
      <c r="H417" s="4" t="s">
        <v>40</v>
      </c>
      <c r="I417" s="4">
        <v>25</v>
      </c>
      <c r="J417" s="4">
        <v>40</v>
      </c>
      <c r="K417" s="4"/>
      <c r="L417" s="4" t="s">
        <v>664</v>
      </c>
      <c r="M417" s="4" t="s">
        <v>665</v>
      </c>
      <c r="N417" s="4" t="s">
        <v>27</v>
      </c>
      <c r="O417" s="28" t="s">
        <v>2779</v>
      </c>
    </row>
    <row r="418" spans="1:15" ht="15" x14ac:dyDescent="0.2">
      <c r="A418" s="6" t="s">
        <v>722</v>
      </c>
      <c r="B418" s="6" t="s">
        <v>723</v>
      </c>
      <c r="C418" s="6" t="s">
        <v>724</v>
      </c>
      <c r="D418" s="6" t="s">
        <v>725</v>
      </c>
      <c r="E418" s="6" t="s">
        <v>726</v>
      </c>
      <c r="F418" s="6" t="str">
        <f>CONCATENATE(D418," ",E418," ",G418)</f>
        <v>Lanvis 40mg 25x tbl.</v>
      </c>
      <c r="G418" s="6" t="s">
        <v>112</v>
      </c>
      <c r="H418" s="6" t="s">
        <v>40</v>
      </c>
      <c r="I418" s="6">
        <v>25</v>
      </c>
      <c r="J418" s="6">
        <v>40</v>
      </c>
      <c r="K418" s="6"/>
      <c r="L418" s="6" t="s">
        <v>727</v>
      </c>
      <c r="M418" s="6" t="s">
        <v>728</v>
      </c>
      <c r="N418" s="6" t="s">
        <v>45</v>
      </c>
      <c r="O418" s="28" t="s">
        <v>2871</v>
      </c>
    </row>
    <row r="419" spans="1:15" ht="15" x14ac:dyDescent="0.2">
      <c r="A419" s="4" t="s">
        <v>729</v>
      </c>
      <c r="B419" s="4" t="s">
        <v>1723</v>
      </c>
      <c r="C419" s="4" t="s">
        <v>1723</v>
      </c>
      <c r="D419" s="4" t="s">
        <v>2808</v>
      </c>
      <c r="E419" s="4"/>
      <c r="F419" s="4" t="str">
        <f>CONCATENATE(D419," ",E419," ",G419)</f>
        <v xml:space="preserve">ALEXAN 20 MG/ML ROZTWÓR DO WSTRZYKIWAŃ 1X5ML (PL)                                                                         </v>
      </c>
      <c r="G419" s="4"/>
      <c r="H419" s="4" t="s">
        <v>55</v>
      </c>
      <c r="I419" s="4">
        <v>1</v>
      </c>
      <c r="J419" s="4">
        <v>100</v>
      </c>
      <c r="K419" s="4" t="s">
        <v>2572</v>
      </c>
      <c r="L419" s="4" t="s">
        <v>664</v>
      </c>
      <c r="M419" s="4" t="s">
        <v>665</v>
      </c>
      <c r="N419" s="4" t="s">
        <v>27</v>
      </c>
      <c r="O419" s="28" t="s">
        <v>2779</v>
      </c>
    </row>
    <row r="420" spans="1:15" ht="15" x14ac:dyDescent="0.2">
      <c r="A420" s="6" t="s">
        <v>729</v>
      </c>
      <c r="B420" s="6" t="s">
        <v>1723</v>
      </c>
      <c r="C420" s="6" t="s">
        <v>1723</v>
      </c>
      <c r="D420" s="6" t="s">
        <v>2570</v>
      </c>
      <c r="E420" s="6"/>
      <c r="F420" s="6" t="str">
        <f>CONCATENATE(D420," ",E420," ",G420)</f>
        <v xml:space="preserve">Alexan 50mg/ml inf. 1x40ml  </v>
      </c>
      <c r="G420" s="6"/>
      <c r="H420" s="6" t="s">
        <v>55</v>
      </c>
      <c r="I420" s="6">
        <v>1</v>
      </c>
      <c r="J420" s="6">
        <v>2000</v>
      </c>
      <c r="K420" s="6"/>
      <c r="L420" s="6"/>
      <c r="M420" s="6"/>
      <c r="N420" s="6" t="s">
        <v>45</v>
      </c>
      <c r="O420" s="28">
        <v>45909</v>
      </c>
    </row>
    <row r="421" spans="1:15" ht="15" x14ac:dyDescent="0.2">
      <c r="A421" s="4" t="s">
        <v>735</v>
      </c>
      <c r="B421" s="4" t="s">
        <v>736</v>
      </c>
      <c r="C421" s="4" t="s">
        <v>736</v>
      </c>
      <c r="D421" s="4" t="s">
        <v>2809</v>
      </c>
      <c r="E421" s="4"/>
      <c r="F421" s="4" t="str">
        <f>CONCATENATE(D421," ",E421," ",G421)</f>
        <v xml:space="preserve">5-FLUOROURACIL-EBEWE 50MG/ML OLD. INJEKCIÓ ÉS INFÚZIÓ 1X20ML                                                              </v>
      </c>
      <c r="G421" s="4"/>
      <c r="H421" s="4" t="s">
        <v>55</v>
      </c>
      <c r="I421" s="4">
        <v>1</v>
      </c>
      <c r="J421" s="4">
        <v>1000</v>
      </c>
      <c r="K421" s="4" t="s">
        <v>2288</v>
      </c>
      <c r="L421" s="4" t="s">
        <v>664</v>
      </c>
      <c r="M421" s="4" t="s">
        <v>665</v>
      </c>
      <c r="N421" s="4" t="s">
        <v>27</v>
      </c>
      <c r="O421" s="28" t="s">
        <v>2779</v>
      </c>
    </row>
    <row r="422" spans="1:15" ht="15" x14ac:dyDescent="0.2">
      <c r="A422" s="4" t="s">
        <v>735</v>
      </c>
      <c r="B422" s="4" t="s">
        <v>736</v>
      </c>
      <c r="C422" s="4" t="s">
        <v>736</v>
      </c>
      <c r="D422" s="4" t="s">
        <v>2810</v>
      </c>
      <c r="E422" s="4"/>
      <c r="F422" s="4" t="str">
        <f>CONCATENATE(D422," ",E422," ",G422)</f>
        <v xml:space="preserve">5-FLUOROURACIL-EBEWE 50MG/ML, ROZT.DO WSTR.I INFUZJI 1X100ML 5000MG/100ML                                                 </v>
      </c>
      <c r="G422" s="4"/>
      <c r="H422" s="4" t="s">
        <v>55</v>
      </c>
      <c r="I422" s="4">
        <v>1</v>
      </c>
      <c r="J422" s="4">
        <v>5000</v>
      </c>
      <c r="K422" s="4"/>
      <c r="L422" s="4" t="s">
        <v>20</v>
      </c>
      <c r="M422" s="4" t="s">
        <v>20</v>
      </c>
      <c r="N422" s="4" t="s">
        <v>27</v>
      </c>
      <c r="O422" s="28" t="s">
        <v>2779</v>
      </c>
    </row>
    <row r="423" spans="1:15" ht="15" x14ac:dyDescent="0.2">
      <c r="A423" s="26" t="s">
        <v>735</v>
      </c>
      <c r="B423" s="26" t="s">
        <v>736</v>
      </c>
      <c r="C423" s="26" t="s">
        <v>736</v>
      </c>
      <c r="D423" s="26" t="s">
        <v>2244</v>
      </c>
      <c r="E423" s="26"/>
      <c r="F423" s="26" t="str">
        <f>CONCATENATE(D423," ",E423," ",G423)</f>
        <v xml:space="preserve">Fluorouracil Med 50mg/ml inj/if 100ml 1x  </v>
      </c>
      <c r="G423" s="26"/>
      <c r="H423" s="26" t="s">
        <v>55</v>
      </c>
      <c r="I423" s="26">
        <v>1</v>
      </c>
      <c r="J423" s="26">
        <v>5000</v>
      </c>
      <c r="K423" s="26"/>
      <c r="L423" s="26" t="s">
        <v>62</v>
      </c>
      <c r="M423" s="26" t="s">
        <v>63</v>
      </c>
      <c r="N423" s="26" t="s">
        <v>30</v>
      </c>
      <c r="O423" s="28" t="s">
        <v>2469</v>
      </c>
    </row>
    <row r="424" spans="1:15" ht="15" x14ac:dyDescent="0.2">
      <c r="A424" s="26" t="s">
        <v>2521</v>
      </c>
      <c r="B424" s="26" t="s">
        <v>2520</v>
      </c>
      <c r="C424" s="26" t="s">
        <v>2520</v>
      </c>
      <c r="D424" s="26" t="s">
        <v>2519</v>
      </c>
      <c r="E424" s="26"/>
      <c r="F424" s="26" t="str">
        <f>CONCATENATE(D424," ",E424," ",G424)</f>
        <v xml:space="preserve">UTEFOS 400 mg cápsulas duras 60x   </v>
      </c>
      <c r="G424" s="26"/>
      <c r="H424" s="26" t="s">
        <v>40</v>
      </c>
      <c r="I424" s="26">
        <v>60</v>
      </c>
      <c r="J424" s="26">
        <v>400</v>
      </c>
      <c r="K424" s="26"/>
      <c r="L424" s="26" t="s">
        <v>145</v>
      </c>
      <c r="M424" s="26" t="s">
        <v>146</v>
      </c>
      <c r="N424" s="26" t="s">
        <v>30</v>
      </c>
      <c r="O424" s="28">
        <v>45867</v>
      </c>
    </row>
    <row r="425" spans="1:15" ht="15" x14ac:dyDescent="0.2">
      <c r="A425" s="4" t="s">
        <v>1725</v>
      </c>
      <c r="B425" s="4" t="s">
        <v>1726</v>
      </c>
      <c r="C425" s="4" t="s">
        <v>2297</v>
      </c>
      <c r="D425" s="4" t="s">
        <v>2423</v>
      </c>
      <c r="E425" s="4"/>
      <c r="F425" s="4" t="str">
        <f>CONCATENATE(D425," ",E425," ",G425)</f>
        <v xml:space="preserve">GEMCITABINA SUN Pharma 10 mg/ml soluzione per infusione 1x200ml  </v>
      </c>
      <c r="G425" s="4"/>
      <c r="H425" s="4" t="s">
        <v>55</v>
      </c>
      <c r="I425" s="4">
        <v>1</v>
      </c>
      <c r="J425" s="4">
        <v>200</v>
      </c>
      <c r="K425" s="4"/>
      <c r="L425" s="4" t="s">
        <v>84</v>
      </c>
      <c r="M425" s="4" t="s">
        <v>85</v>
      </c>
      <c r="N425" s="4" t="s">
        <v>27</v>
      </c>
      <c r="O425" s="28">
        <v>45776</v>
      </c>
    </row>
    <row r="426" spans="1:15" ht="15" x14ac:dyDescent="0.2">
      <c r="A426" s="6" t="s">
        <v>1725</v>
      </c>
      <c r="B426" s="6" t="s">
        <v>1726</v>
      </c>
      <c r="C426" s="6" t="s">
        <v>2893</v>
      </c>
      <c r="D426" s="6" t="s">
        <v>2892</v>
      </c>
      <c r="E426" s="6"/>
      <c r="F426" s="6" t="str">
        <f>CONCATENATE(D426," ",E426," ",G426)</f>
        <v xml:space="preserve">Gemsol 40mg/ml - 1g/25ml 1x  </v>
      </c>
      <c r="G426" s="6"/>
      <c r="H426" s="6" t="s">
        <v>55</v>
      </c>
      <c r="I426" s="6">
        <v>1</v>
      </c>
      <c r="J426" s="6">
        <v>1000</v>
      </c>
      <c r="K426" s="6"/>
      <c r="L426" s="6" t="s">
        <v>20</v>
      </c>
      <c r="M426" s="6" t="s">
        <v>20</v>
      </c>
      <c r="N426" s="6" t="s">
        <v>45</v>
      </c>
      <c r="O426" s="28" t="s">
        <v>2871</v>
      </c>
    </row>
    <row r="427" spans="1:15" ht="15" x14ac:dyDescent="0.2">
      <c r="A427" s="26" t="s">
        <v>1725</v>
      </c>
      <c r="B427" s="26" t="s">
        <v>1726</v>
      </c>
      <c r="C427" s="26" t="s">
        <v>1726</v>
      </c>
      <c r="D427" s="26" t="s">
        <v>2334</v>
      </c>
      <c r="E427" s="26"/>
      <c r="F427" s="26" t="str">
        <f>CONCATENATE(D427," ",E427," ",G427)</f>
        <v xml:space="preserve">Gemcitabin Hexal 40mg/ml  IFK 1000 mg  </v>
      </c>
      <c r="G427" s="26"/>
      <c r="H427" s="26" t="s">
        <v>55</v>
      </c>
      <c r="I427" s="26">
        <v>1</v>
      </c>
      <c r="J427" s="26">
        <v>1000</v>
      </c>
      <c r="K427" s="26"/>
      <c r="L427" s="26" t="s">
        <v>1271</v>
      </c>
      <c r="M427" s="26" t="s">
        <v>36</v>
      </c>
      <c r="N427" s="26" t="s">
        <v>30</v>
      </c>
      <c r="O427" s="28">
        <v>45721</v>
      </c>
    </row>
    <row r="428" spans="1:15" ht="15" x14ac:dyDescent="0.2">
      <c r="A428" s="26" t="s">
        <v>1725</v>
      </c>
      <c r="B428" s="26" t="s">
        <v>1726</v>
      </c>
      <c r="C428" s="26" t="s">
        <v>1726</v>
      </c>
      <c r="D428" s="26" t="s">
        <v>2335</v>
      </c>
      <c r="E428" s="26"/>
      <c r="F428" s="26" t="str">
        <f>CONCATENATE(D428," ",E428," ",G428)</f>
        <v xml:space="preserve">Gemcitabin Hexal 40mg/ml  IFK 2000 mg  </v>
      </c>
      <c r="G428" s="26"/>
      <c r="H428" s="26" t="s">
        <v>55</v>
      </c>
      <c r="I428" s="26">
        <v>1</v>
      </c>
      <c r="J428" s="26">
        <v>2000</v>
      </c>
      <c r="K428" s="26"/>
      <c r="L428" s="26" t="s">
        <v>1271</v>
      </c>
      <c r="M428" s="26" t="s">
        <v>36</v>
      </c>
      <c r="N428" s="26" t="s">
        <v>30</v>
      </c>
      <c r="O428" s="28">
        <v>45721</v>
      </c>
    </row>
    <row r="429" spans="1:15" ht="15" x14ac:dyDescent="0.2">
      <c r="A429" s="26" t="s">
        <v>2863</v>
      </c>
      <c r="B429" s="26" t="s">
        <v>2859</v>
      </c>
      <c r="C429" s="26" t="s">
        <v>2859</v>
      </c>
      <c r="D429" s="26" t="s">
        <v>2855</v>
      </c>
      <c r="E429" s="26"/>
      <c r="F429" s="26" t="str">
        <f>CONCATENATE(D429," ",E429," ",G429)</f>
        <v xml:space="preserve">Teysuno 15mg/4.35mg/11.8mg k.kapsz 84x  </v>
      </c>
      <c r="G429" s="26"/>
      <c r="H429" s="26" t="s">
        <v>40</v>
      </c>
      <c r="I429" s="26">
        <v>84</v>
      </c>
      <c r="J429" s="26">
        <v>31.15</v>
      </c>
      <c r="K429" s="26"/>
      <c r="L429" s="26" t="s">
        <v>20</v>
      </c>
      <c r="M429" s="26" t="s">
        <v>20</v>
      </c>
      <c r="N429" s="26" t="s">
        <v>30</v>
      </c>
      <c r="O429" s="28" t="s">
        <v>2779</v>
      </c>
    </row>
    <row r="430" spans="1:15" ht="15" x14ac:dyDescent="0.2">
      <c r="A430" s="26" t="s">
        <v>2863</v>
      </c>
      <c r="B430" s="26" t="s">
        <v>2859</v>
      </c>
      <c r="C430" s="26" t="s">
        <v>2859</v>
      </c>
      <c r="D430" s="26" t="s">
        <v>2856</v>
      </c>
      <c r="E430" s="26"/>
      <c r="F430" s="26" t="str">
        <f>CONCATENATE(D430," ",E430," ",G430)</f>
        <v xml:space="preserve">Teysuno 20mg/5.8mg/15.8mg k.kapszula 84x  </v>
      </c>
      <c r="G430" s="26"/>
      <c r="H430" s="26" t="s">
        <v>40</v>
      </c>
      <c r="I430" s="26">
        <v>84</v>
      </c>
      <c r="J430" s="26">
        <v>41.6</v>
      </c>
      <c r="K430" s="26"/>
      <c r="L430" s="26" t="s">
        <v>20</v>
      </c>
      <c r="M430" s="26" t="s">
        <v>20</v>
      </c>
      <c r="N430" s="26" t="s">
        <v>30</v>
      </c>
      <c r="O430" s="28" t="s">
        <v>2779</v>
      </c>
    </row>
    <row r="431" spans="1:15" ht="15" x14ac:dyDescent="0.2">
      <c r="A431" s="26" t="s">
        <v>740</v>
      </c>
      <c r="B431" s="26" t="s">
        <v>741</v>
      </c>
      <c r="C431" s="26" t="s">
        <v>741</v>
      </c>
      <c r="D431" s="26" t="s">
        <v>742</v>
      </c>
      <c r="E431" s="26"/>
      <c r="F431" s="26" t="str">
        <f>CONCATENATE(D431," ",E431," ",G431)</f>
        <v xml:space="preserve">Vinko 1mg/ml iv old infúzió 10ml 1x  </v>
      </c>
      <c r="G431" s="26"/>
      <c r="H431" s="26" t="s">
        <v>55</v>
      </c>
      <c r="I431" s="26">
        <v>1</v>
      </c>
      <c r="J431" s="26">
        <v>10</v>
      </c>
      <c r="K431" s="26"/>
      <c r="L431" s="26" t="s">
        <v>626</v>
      </c>
      <c r="M431" s="26" t="s">
        <v>627</v>
      </c>
      <c r="N431" s="26" t="s">
        <v>30</v>
      </c>
      <c r="O431" s="28" t="s">
        <v>2469</v>
      </c>
    </row>
    <row r="432" spans="1:15" ht="15" x14ac:dyDescent="0.2">
      <c r="A432" s="6" t="s">
        <v>740</v>
      </c>
      <c r="B432" s="6" t="s">
        <v>741</v>
      </c>
      <c r="C432" s="6" t="s">
        <v>741</v>
      </c>
      <c r="D432" s="6" t="s">
        <v>743</v>
      </c>
      <c r="E432" s="6"/>
      <c r="F432" s="6" t="str">
        <f>CONCATENATE(D432," ",E432," ",G432)</f>
        <v xml:space="preserve">VINBLASTINESULFAAT 1 MG/ML PCH, 1x10ml oldat inj.-hoz  </v>
      </c>
      <c r="G432" s="6"/>
      <c r="H432" s="6" t="s">
        <v>55</v>
      </c>
      <c r="I432" s="6">
        <v>1</v>
      </c>
      <c r="J432" s="6">
        <v>10</v>
      </c>
      <c r="K432" s="6"/>
      <c r="L432" s="6" t="s">
        <v>287</v>
      </c>
      <c r="M432" s="6" t="s">
        <v>288</v>
      </c>
      <c r="N432" s="6" t="s">
        <v>45</v>
      </c>
      <c r="O432" s="28" t="s">
        <v>2871</v>
      </c>
    </row>
    <row r="433" spans="1:15" ht="15" x14ac:dyDescent="0.2">
      <c r="A433" s="4" t="s">
        <v>2221</v>
      </c>
      <c r="B433" s="4" t="s">
        <v>2220</v>
      </c>
      <c r="C433" s="4" t="s">
        <v>2220</v>
      </c>
      <c r="D433" s="4" t="s">
        <v>2527</v>
      </c>
      <c r="E433" s="4"/>
      <c r="F433" s="4" t="str">
        <f>CONCATENATE(D433," ",E433," ",G433)</f>
        <v xml:space="preserve">Vincristine Teva Italia 1 mg/ml oldatos injekció 1x1ml  </v>
      </c>
      <c r="G433" s="4"/>
      <c r="H433" s="4" t="s">
        <v>55</v>
      </c>
      <c r="I433" s="4">
        <v>1</v>
      </c>
      <c r="J433" s="4">
        <v>1</v>
      </c>
      <c r="K433" s="4"/>
      <c r="L433" s="4" t="s">
        <v>84</v>
      </c>
      <c r="M433" s="4" t="s">
        <v>85</v>
      </c>
      <c r="N433" s="4" t="s">
        <v>27</v>
      </c>
      <c r="O433" s="28" t="s">
        <v>2714</v>
      </c>
    </row>
    <row r="434" spans="1:15" ht="15" x14ac:dyDescent="0.2">
      <c r="A434" s="26" t="s">
        <v>2221</v>
      </c>
      <c r="B434" s="26" t="s">
        <v>2220</v>
      </c>
      <c r="C434" s="26" t="s">
        <v>2380</v>
      </c>
      <c r="D434" s="26" t="s">
        <v>2379</v>
      </c>
      <c r="E434" s="26"/>
      <c r="F434" s="26" t="str">
        <f>CONCATENATE(D434," ",E434," ",G434)</f>
        <v xml:space="preserve">Vincristine Kocak 1mg/ml old inj 1ml 1x  </v>
      </c>
      <c r="G434" s="26"/>
      <c r="H434" s="26" t="s">
        <v>55</v>
      </c>
      <c r="I434" s="26">
        <v>1</v>
      </c>
      <c r="J434" s="26">
        <v>1</v>
      </c>
      <c r="K434" s="26"/>
      <c r="L434" s="26"/>
      <c r="M434" s="26"/>
      <c r="N434" s="26" t="s">
        <v>30</v>
      </c>
      <c r="O434" s="28" t="s">
        <v>2469</v>
      </c>
    </row>
    <row r="435" spans="1:15" ht="15" x14ac:dyDescent="0.2">
      <c r="A435" s="26" t="s">
        <v>2221</v>
      </c>
      <c r="B435" s="26" t="s">
        <v>2220</v>
      </c>
      <c r="C435" s="26" t="s">
        <v>2220</v>
      </c>
      <c r="D435" s="26" t="s">
        <v>2236</v>
      </c>
      <c r="E435" s="26"/>
      <c r="F435" s="26" t="str">
        <f>CONCATENATE(D435," ",E435," ",G435)</f>
        <v xml:space="preserve">Vincristina Teva 1mg/ml old inj 1ml 1x  </v>
      </c>
      <c r="G435" s="26"/>
      <c r="H435" s="26" t="s">
        <v>55</v>
      </c>
      <c r="I435" s="26">
        <v>1</v>
      </c>
      <c r="J435" s="26">
        <v>1</v>
      </c>
      <c r="K435" s="26"/>
      <c r="L435" s="26" t="s">
        <v>84</v>
      </c>
      <c r="M435" s="26" t="s">
        <v>85</v>
      </c>
      <c r="N435" s="26" t="s">
        <v>30</v>
      </c>
      <c r="O435" s="28" t="s">
        <v>2469</v>
      </c>
    </row>
    <row r="436" spans="1:15" ht="15" x14ac:dyDescent="0.2">
      <c r="A436" s="4" t="s">
        <v>2221</v>
      </c>
      <c r="B436" s="4" t="s">
        <v>2220</v>
      </c>
      <c r="C436" s="4" t="s">
        <v>2220</v>
      </c>
      <c r="D436" s="4" t="s">
        <v>2287</v>
      </c>
      <c r="E436" s="4"/>
      <c r="F436" s="4" t="str">
        <f>CONCATENATE(D436," ",E436," ",G436)</f>
        <v xml:space="preserve">Vincristine Teva 1mg/ml oldatos injekció 1x1ml  </v>
      </c>
      <c r="G436" s="4"/>
      <c r="H436" s="4" t="s">
        <v>55</v>
      </c>
      <c r="I436" s="4">
        <v>1</v>
      </c>
      <c r="J436" s="4">
        <v>1</v>
      </c>
      <c r="K436" s="4" t="s">
        <v>20</v>
      </c>
      <c r="L436" s="4" t="s">
        <v>664</v>
      </c>
      <c r="M436" s="4" t="s">
        <v>665</v>
      </c>
      <c r="N436" s="4" t="s">
        <v>27</v>
      </c>
      <c r="O436" s="28" t="s">
        <v>2461</v>
      </c>
    </row>
    <row r="437" spans="1:15" ht="15" x14ac:dyDescent="0.2">
      <c r="A437" s="4" t="s">
        <v>2221</v>
      </c>
      <c r="B437" s="4" t="s">
        <v>2220</v>
      </c>
      <c r="C437" s="4" t="s">
        <v>2220</v>
      </c>
      <c r="D437" s="4" t="s">
        <v>2286</v>
      </c>
      <c r="E437" s="4"/>
      <c r="F437" s="4" t="str">
        <f>CONCATENATE(D437," ",E437," ",G437)</f>
        <v xml:space="preserve">Vincristinsulfat TEVA 1mg/ml oldatos injekció 1x1ml  </v>
      </c>
      <c r="G437" s="4"/>
      <c r="H437" s="4" t="s">
        <v>55</v>
      </c>
      <c r="I437" s="4">
        <v>1</v>
      </c>
      <c r="J437" s="4">
        <v>1</v>
      </c>
      <c r="K437" s="4" t="s">
        <v>20</v>
      </c>
      <c r="L437" s="4" t="s">
        <v>1271</v>
      </c>
      <c r="M437" s="4" t="s">
        <v>36</v>
      </c>
      <c r="N437" s="4" t="s">
        <v>27</v>
      </c>
      <c r="O437" s="28" t="s">
        <v>2358</v>
      </c>
    </row>
    <row r="438" spans="1:15" ht="15" x14ac:dyDescent="0.2">
      <c r="A438" s="66" t="s">
        <v>2221</v>
      </c>
      <c r="B438" s="66" t="s">
        <v>2220</v>
      </c>
      <c r="C438" s="66" t="s">
        <v>2220</v>
      </c>
      <c r="D438" s="66" t="s">
        <v>2332</v>
      </c>
      <c r="E438" s="66"/>
      <c r="F438" s="66" t="str">
        <f>CONCATENATE(D438," ",E438," ",G438)</f>
        <v xml:space="preserve">Vincristine TEVA 1mg/ml inj. 1x  </v>
      </c>
      <c r="G438" s="66"/>
      <c r="H438" s="66" t="s">
        <v>55</v>
      </c>
      <c r="I438" s="66">
        <v>1</v>
      </c>
      <c r="J438" s="66"/>
      <c r="K438" s="66"/>
      <c r="L438" s="66"/>
      <c r="M438" s="66"/>
      <c r="N438" s="66" t="s">
        <v>45</v>
      </c>
      <c r="O438" s="67">
        <v>45909</v>
      </c>
    </row>
    <row r="439" spans="1:15" ht="15" x14ac:dyDescent="0.2">
      <c r="A439" s="6" t="s">
        <v>2221</v>
      </c>
      <c r="B439" s="6" t="s">
        <v>2220</v>
      </c>
      <c r="C439" s="6" t="s">
        <v>2220</v>
      </c>
      <c r="D439" s="6" t="s">
        <v>2332</v>
      </c>
      <c r="E439" s="6"/>
      <c r="F439" s="6" t="str">
        <f>CONCATENATE(D439," ",E439," ",G439)</f>
        <v xml:space="preserve">Vincristine TEVA 1mg/ml inj. 1x  </v>
      </c>
      <c r="G439" s="6"/>
      <c r="H439" s="6" t="s">
        <v>55</v>
      </c>
      <c r="I439" s="6">
        <v>1</v>
      </c>
      <c r="J439" s="6"/>
      <c r="K439" s="6"/>
      <c r="L439" s="6"/>
      <c r="M439" s="6"/>
      <c r="N439" s="6" t="s">
        <v>45</v>
      </c>
      <c r="O439" s="28" t="s">
        <v>2871</v>
      </c>
    </row>
    <row r="440" spans="1:15" ht="15" x14ac:dyDescent="0.2">
      <c r="A440" s="6" t="s">
        <v>744</v>
      </c>
      <c r="B440" s="6" t="s">
        <v>745</v>
      </c>
      <c r="C440" s="6" t="s">
        <v>745</v>
      </c>
      <c r="D440" s="6" t="s">
        <v>746</v>
      </c>
      <c r="E440" s="6" t="s">
        <v>747</v>
      </c>
      <c r="F440" s="6" t="str">
        <f>CONCATENATE(D440," ",E440," ",G440)</f>
        <v>Eldisine  5mg 1x Inj</v>
      </c>
      <c r="G440" s="6" t="s">
        <v>162</v>
      </c>
      <c r="H440" s="6" t="s">
        <v>55</v>
      </c>
      <c r="I440" s="6">
        <v>1</v>
      </c>
      <c r="J440" s="6">
        <v>5</v>
      </c>
      <c r="K440" s="6"/>
      <c r="L440" s="6" t="s">
        <v>35</v>
      </c>
      <c r="M440" s="6" t="s">
        <v>36</v>
      </c>
      <c r="N440" s="6" t="s">
        <v>45</v>
      </c>
      <c r="O440" s="28">
        <v>45467</v>
      </c>
    </row>
    <row r="441" spans="1:15" ht="15" x14ac:dyDescent="0.2">
      <c r="A441" s="4" t="s">
        <v>748</v>
      </c>
      <c r="B441" s="4" t="s">
        <v>749</v>
      </c>
      <c r="C441" s="4" t="s">
        <v>749</v>
      </c>
      <c r="D441" s="4" t="s">
        <v>750</v>
      </c>
      <c r="E441" s="4"/>
      <c r="F441" s="4" t="str">
        <f>CONCATENATE(D441," ",E441," ",G441)</f>
        <v xml:space="preserve">Vepesid 50mg lágy kapszula 20x  </v>
      </c>
      <c r="G441" s="4"/>
      <c r="H441" s="4" t="s">
        <v>40</v>
      </c>
      <c r="I441" s="4">
        <v>20</v>
      </c>
      <c r="J441" s="4">
        <v>50</v>
      </c>
      <c r="K441" s="4"/>
      <c r="L441" s="4" t="s">
        <v>145</v>
      </c>
      <c r="M441" s="4" t="s">
        <v>146</v>
      </c>
      <c r="N441" s="4" t="s">
        <v>27</v>
      </c>
      <c r="O441" s="28" t="s">
        <v>2714</v>
      </c>
    </row>
    <row r="442" spans="1:15" ht="15" x14ac:dyDescent="0.2">
      <c r="A442" s="6" t="s">
        <v>748</v>
      </c>
      <c r="B442" s="6" t="s">
        <v>749</v>
      </c>
      <c r="C442" s="6" t="s">
        <v>749</v>
      </c>
      <c r="D442" s="6" t="s">
        <v>751</v>
      </c>
      <c r="E442" s="6" t="s">
        <v>752</v>
      </c>
      <c r="F442" s="6" t="str">
        <f>CONCATENATE(D442," ",E442," ",G442)</f>
        <v>Vepesid 50mg 20x kapsz.</v>
      </c>
      <c r="G442" s="6" t="s">
        <v>305</v>
      </c>
      <c r="H442" s="6" t="s">
        <v>40</v>
      </c>
      <c r="I442" s="6">
        <v>20</v>
      </c>
      <c r="J442" s="6">
        <v>50</v>
      </c>
      <c r="K442" s="6"/>
      <c r="L442" s="6"/>
      <c r="M442" s="6"/>
      <c r="N442" s="6" t="s">
        <v>45</v>
      </c>
      <c r="O442" s="28" t="s">
        <v>2871</v>
      </c>
    </row>
    <row r="443" spans="1:15" ht="15" x14ac:dyDescent="0.2">
      <c r="A443" s="26" t="s">
        <v>748</v>
      </c>
      <c r="B443" s="26" t="s">
        <v>749</v>
      </c>
      <c r="C443" s="26" t="s">
        <v>749</v>
      </c>
      <c r="D443" s="26" t="s">
        <v>750</v>
      </c>
      <c r="E443" s="26"/>
      <c r="F443" s="26" t="str">
        <f>CONCATENATE(D443," ",E443," ",G443)</f>
        <v xml:space="preserve">Vepesid 50mg lágy kapszula 20x  </v>
      </c>
      <c r="G443" s="26"/>
      <c r="H443" s="26" t="s">
        <v>40</v>
      </c>
      <c r="I443" s="26">
        <v>20</v>
      </c>
      <c r="J443" s="26">
        <v>50</v>
      </c>
      <c r="K443" s="26"/>
      <c r="L443" s="26" t="s">
        <v>20</v>
      </c>
      <c r="M443" s="26" t="s">
        <v>20</v>
      </c>
      <c r="N443" s="26" t="s">
        <v>30</v>
      </c>
      <c r="O443" s="28" t="s">
        <v>2779</v>
      </c>
    </row>
    <row r="444" spans="1:15" ht="15" x14ac:dyDescent="0.2">
      <c r="A444" s="6" t="s">
        <v>748</v>
      </c>
      <c r="B444" s="6" t="s">
        <v>749</v>
      </c>
      <c r="C444" s="6" t="s">
        <v>749</v>
      </c>
      <c r="D444" s="6" t="s">
        <v>751</v>
      </c>
      <c r="E444" s="6" t="s">
        <v>753</v>
      </c>
      <c r="F444" s="6" t="str">
        <f>CONCATENATE(D444," ",E444," ",G444)</f>
        <v>Vepesid 100mg 10x kapsz.</v>
      </c>
      <c r="G444" s="6" t="s">
        <v>305</v>
      </c>
      <c r="H444" s="6" t="s">
        <v>40</v>
      </c>
      <c r="I444" s="6">
        <v>10</v>
      </c>
      <c r="J444" s="6">
        <v>100</v>
      </c>
      <c r="K444" s="6"/>
      <c r="L444" s="6" t="s">
        <v>145</v>
      </c>
      <c r="M444" s="6" t="s">
        <v>146</v>
      </c>
      <c r="N444" s="6" t="s">
        <v>45</v>
      </c>
      <c r="O444" s="28" t="s">
        <v>2871</v>
      </c>
    </row>
    <row r="445" spans="1:15" ht="15" x14ac:dyDescent="0.2">
      <c r="A445" s="6" t="s">
        <v>748</v>
      </c>
      <c r="B445" s="6" t="s">
        <v>749</v>
      </c>
      <c r="C445" s="6" t="s">
        <v>754</v>
      </c>
      <c r="D445" s="6" t="s">
        <v>755</v>
      </c>
      <c r="E445" s="6" t="s">
        <v>753</v>
      </c>
      <c r="F445" s="6" t="str">
        <f>CONCATENATE(D445," ",E445," ",G445)</f>
        <v>Etopophos 100mg 10x inj.</v>
      </c>
      <c r="G445" s="6" t="s">
        <v>54</v>
      </c>
      <c r="H445" s="6" t="s">
        <v>55</v>
      </c>
      <c r="I445" s="6">
        <v>10</v>
      </c>
      <c r="J445" s="6">
        <v>100</v>
      </c>
      <c r="K445" s="6"/>
      <c r="L445" s="6" t="s">
        <v>35</v>
      </c>
      <c r="M445" s="6" t="s">
        <v>36</v>
      </c>
      <c r="N445" s="6" t="s">
        <v>45</v>
      </c>
      <c r="O445" s="28" t="s">
        <v>2871</v>
      </c>
    </row>
    <row r="446" spans="1:15" ht="15" x14ac:dyDescent="0.2">
      <c r="A446" s="6" t="s">
        <v>748</v>
      </c>
      <c r="B446" s="6" t="s">
        <v>749</v>
      </c>
      <c r="C446" s="6" t="s">
        <v>754</v>
      </c>
      <c r="D446" s="6" t="s">
        <v>755</v>
      </c>
      <c r="E446" s="6" t="s">
        <v>2889</v>
      </c>
      <c r="F446" s="6" t="str">
        <f>CONCATENATE(D446," ",E446," ",G446)</f>
        <v>Etopophos 1000mg 1x inj.</v>
      </c>
      <c r="G446" s="6" t="s">
        <v>54</v>
      </c>
      <c r="H446" s="6" t="s">
        <v>55</v>
      </c>
      <c r="I446" s="6">
        <v>1</v>
      </c>
      <c r="J446" s="6">
        <v>1000</v>
      </c>
      <c r="K446" s="6"/>
      <c r="L446" s="6" t="s">
        <v>20</v>
      </c>
      <c r="M446" s="6" t="s">
        <v>20</v>
      </c>
      <c r="N446" s="6" t="s">
        <v>45</v>
      </c>
      <c r="O446" s="28" t="s">
        <v>2871</v>
      </c>
    </row>
    <row r="447" spans="1:15" ht="15" x14ac:dyDescent="0.2">
      <c r="A447" s="6" t="s">
        <v>756</v>
      </c>
      <c r="B447" s="6" t="s">
        <v>757</v>
      </c>
      <c r="C447" s="6" t="s">
        <v>757</v>
      </c>
      <c r="D447" s="6" t="s">
        <v>758</v>
      </c>
      <c r="E447" s="6"/>
      <c r="F447" s="6" t="str">
        <f>CONCATENATE(D447," ",E447," ",G447)</f>
        <v>Irinotecan HCL Trihydraat Accord 20mg/ml  inj. 1x</v>
      </c>
      <c r="G447" s="6" t="s">
        <v>759</v>
      </c>
      <c r="H447" s="6" t="s">
        <v>55</v>
      </c>
      <c r="I447" s="6">
        <v>1</v>
      </c>
      <c r="J447" s="6">
        <v>20</v>
      </c>
      <c r="K447" s="6" t="s">
        <v>760</v>
      </c>
      <c r="L447" s="6"/>
      <c r="M447" s="6"/>
      <c r="N447" s="6" t="s">
        <v>45</v>
      </c>
      <c r="O447" s="28" t="s">
        <v>2871</v>
      </c>
    </row>
    <row r="448" spans="1:15" ht="15" x14ac:dyDescent="0.2">
      <c r="A448" s="4" t="s">
        <v>761</v>
      </c>
      <c r="B448" s="4" t="s">
        <v>762</v>
      </c>
      <c r="C448" s="4" t="s">
        <v>762</v>
      </c>
      <c r="D448" s="4" t="s">
        <v>2706</v>
      </c>
      <c r="E448" s="4"/>
      <c r="F448" s="4" t="str">
        <f>CONCATENATE(D448," ",E448," ",G448)</f>
        <v xml:space="preserve">Lyovac-Cosmegen 0,5mg por oldatos infúzióhoz 1x  </v>
      </c>
      <c r="G448" s="4"/>
      <c r="H448" s="4" t="s">
        <v>55</v>
      </c>
      <c r="I448" s="4">
        <v>1</v>
      </c>
      <c r="J448" s="4">
        <v>0.5</v>
      </c>
      <c r="K448" s="4" t="s">
        <v>2712</v>
      </c>
      <c r="L448" s="4" t="s">
        <v>1271</v>
      </c>
      <c r="M448" s="4"/>
      <c r="N448" s="4" t="s">
        <v>27</v>
      </c>
      <c r="O448" s="28" t="s">
        <v>2714</v>
      </c>
    </row>
    <row r="449" spans="1:15" ht="15" x14ac:dyDescent="0.2">
      <c r="A449" s="26" t="s">
        <v>761</v>
      </c>
      <c r="B449" s="26" t="s">
        <v>762</v>
      </c>
      <c r="C449" s="26" t="s">
        <v>762</v>
      </c>
      <c r="D449" s="26" t="s">
        <v>763</v>
      </c>
      <c r="E449" s="26"/>
      <c r="F449" s="26" t="str">
        <f>CONCATENATE(D449," ",E449," ",G449)</f>
        <v xml:space="preserve">Cosmegen Lyovac 500mcg por old inj 1x  </v>
      </c>
      <c r="G449" s="26"/>
      <c r="H449" s="26" t="s">
        <v>55</v>
      </c>
      <c r="I449" s="26">
        <v>1</v>
      </c>
      <c r="J449" s="26">
        <v>500</v>
      </c>
      <c r="K449" s="26"/>
      <c r="L449" s="26" t="s">
        <v>62</v>
      </c>
      <c r="M449" s="26" t="s">
        <v>63</v>
      </c>
      <c r="N449" s="26" t="s">
        <v>30</v>
      </c>
      <c r="O449" s="28" t="s">
        <v>2779</v>
      </c>
    </row>
    <row r="450" spans="1:15" ht="15" x14ac:dyDescent="0.2">
      <c r="A450" s="6" t="s">
        <v>761</v>
      </c>
      <c r="B450" s="6" t="s">
        <v>762</v>
      </c>
      <c r="C450" s="6" t="s">
        <v>764</v>
      </c>
      <c r="D450" s="6" t="s">
        <v>765</v>
      </c>
      <c r="E450" s="6" t="s">
        <v>766</v>
      </c>
      <c r="F450" s="6" t="str">
        <f>CONCATENATE(D450," ",E450," ",G450)</f>
        <v>Cosmegen Lyovac  500 mcg 1x Inj</v>
      </c>
      <c r="G450" s="6" t="s">
        <v>162</v>
      </c>
      <c r="H450" s="6" t="s">
        <v>55</v>
      </c>
      <c r="I450" s="6">
        <v>1</v>
      </c>
      <c r="J450" s="6">
        <v>500</v>
      </c>
      <c r="K450" s="6"/>
      <c r="L450" s="6" t="s">
        <v>62</v>
      </c>
      <c r="M450" s="6" t="s">
        <v>63</v>
      </c>
      <c r="N450" s="6" t="s">
        <v>45</v>
      </c>
      <c r="O450" s="28" t="s">
        <v>2877</v>
      </c>
    </row>
    <row r="451" spans="1:15" ht="15" x14ac:dyDescent="0.2">
      <c r="A451" s="4" t="s">
        <v>767</v>
      </c>
      <c r="B451" s="4" t="s">
        <v>768</v>
      </c>
      <c r="C451" s="4" t="s">
        <v>768</v>
      </c>
      <c r="D451" s="4" t="s">
        <v>2811</v>
      </c>
      <c r="E451" s="4"/>
      <c r="F451" s="4" t="str">
        <f>CONCATENATE(D451," ",E451," ",G451)</f>
        <v xml:space="preserve">MITOMYCIN MEDAC 2 MG INJ. 10X                                                                                             </v>
      </c>
      <c r="G451" s="4"/>
      <c r="H451" s="4" t="s">
        <v>55</v>
      </c>
      <c r="I451" s="4">
        <v>10</v>
      </c>
      <c r="J451" s="4">
        <v>2</v>
      </c>
      <c r="K451" s="4"/>
      <c r="L451" s="4" t="s">
        <v>35</v>
      </c>
      <c r="M451" s="4" t="s">
        <v>36</v>
      </c>
      <c r="N451" s="4" t="s">
        <v>27</v>
      </c>
      <c r="O451" s="28" t="s">
        <v>2779</v>
      </c>
    </row>
    <row r="452" spans="1:15" ht="15" x14ac:dyDescent="0.2">
      <c r="A452" s="26" t="s">
        <v>767</v>
      </c>
      <c r="B452" s="26" t="s">
        <v>768</v>
      </c>
      <c r="C452" s="26" t="s">
        <v>768</v>
      </c>
      <c r="D452" s="26" t="s">
        <v>769</v>
      </c>
      <c r="E452" s="26"/>
      <c r="F452" s="26" t="str">
        <f>CONCATENATE(D452," ",E452," ",G452)</f>
        <v xml:space="preserve">Mitomycin Med 1mg/ml por inj-hoz 2mg 10x  </v>
      </c>
      <c r="G452" s="26"/>
      <c r="H452" s="26" t="s">
        <v>55</v>
      </c>
      <c r="I452" s="26">
        <v>10</v>
      </c>
      <c r="J452" s="26">
        <v>2</v>
      </c>
      <c r="K452" s="26"/>
      <c r="L452" s="26" t="s">
        <v>35</v>
      </c>
      <c r="M452" s="26" t="s">
        <v>36</v>
      </c>
      <c r="N452" s="26" t="s">
        <v>30</v>
      </c>
      <c r="O452" s="28" t="s">
        <v>2779</v>
      </c>
    </row>
    <row r="453" spans="1:15" ht="15" x14ac:dyDescent="0.2">
      <c r="A453" s="4" t="s">
        <v>767</v>
      </c>
      <c r="B453" s="4" t="s">
        <v>768</v>
      </c>
      <c r="C453" s="4" t="s">
        <v>768</v>
      </c>
      <c r="D453" s="4" t="s">
        <v>2812</v>
      </c>
      <c r="E453" s="4"/>
      <c r="F453" s="4" t="str">
        <f>CONCATENATE(D453," ",E453," ",G453)</f>
        <v xml:space="preserve">MITOMYCIN MEDAC 1 MG/ML PULVER ZUR HERSTELLUNG EINER INJ.- BZW. INF.EINER LÖSUNG ZUR INTRAVESIKALEN ANWENDUNG 10MG 1X     </v>
      </c>
      <c r="G453" s="4"/>
      <c r="H453" s="4" t="s">
        <v>55</v>
      </c>
      <c r="I453" s="4">
        <v>1</v>
      </c>
      <c r="J453" s="4">
        <v>10</v>
      </c>
      <c r="K453" s="4"/>
      <c r="L453" s="4" t="s">
        <v>35</v>
      </c>
      <c r="M453" s="4" t="s">
        <v>36</v>
      </c>
      <c r="N453" s="4" t="s">
        <v>27</v>
      </c>
      <c r="O453" s="28" t="s">
        <v>2779</v>
      </c>
    </row>
    <row r="454" spans="1:15" ht="15" x14ac:dyDescent="0.2">
      <c r="A454" s="26" t="s">
        <v>767</v>
      </c>
      <c r="B454" s="26" t="s">
        <v>768</v>
      </c>
      <c r="C454" s="26" t="s">
        <v>768</v>
      </c>
      <c r="D454" s="26" t="s">
        <v>770</v>
      </c>
      <c r="E454" s="26"/>
      <c r="F454" s="26" t="str">
        <f>CONCATENATE(D454," ",E454," ",G454)</f>
        <v xml:space="preserve">Mitomycin Med 1mg/ml por inj-hoz 10mg 1x  </v>
      </c>
      <c r="G454" s="26"/>
      <c r="H454" s="26" t="s">
        <v>55</v>
      </c>
      <c r="I454" s="26">
        <v>1</v>
      </c>
      <c r="J454" s="26">
        <v>10</v>
      </c>
      <c r="K454" s="26"/>
      <c r="L454" s="26" t="s">
        <v>35</v>
      </c>
      <c r="M454" s="26" t="s">
        <v>36</v>
      </c>
      <c r="N454" s="26" t="s">
        <v>30</v>
      </c>
      <c r="O454" s="28" t="s">
        <v>2779</v>
      </c>
    </row>
    <row r="455" spans="1:15" ht="15" x14ac:dyDescent="0.2">
      <c r="A455" s="4" t="s">
        <v>767</v>
      </c>
      <c r="B455" s="4" t="s">
        <v>768</v>
      </c>
      <c r="C455" s="4" t="s">
        <v>768</v>
      </c>
      <c r="D455" s="4" t="s">
        <v>2813</v>
      </c>
      <c r="E455" s="4"/>
      <c r="F455" s="4" t="str">
        <f>CONCATENATE(D455," ",E455," ",G455)</f>
        <v xml:space="preserve">MITOMYCIN MEDAC 1 MG/ML PULVER ZUR INJ.20MG 1X                                                                            </v>
      </c>
      <c r="G455" s="4"/>
      <c r="H455" s="4" t="s">
        <v>55</v>
      </c>
      <c r="I455" s="4">
        <v>1</v>
      </c>
      <c r="J455" s="4">
        <v>20</v>
      </c>
      <c r="K455" s="4"/>
      <c r="L455" s="4" t="s">
        <v>35</v>
      </c>
      <c r="M455" s="4" t="s">
        <v>36</v>
      </c>
      <c r="N455" s="4" t="s">
        <v>27</v>
      </c>
      <c r="O455" s="28" t="s">
        <v>2779</v>
      </c>
    </row>
    <row r="456" spans="1:15" ht="15" x14ac:dyDescent="0.2">
      <c r="A456" s="26" t="s">
        <v>767</v>
      </c>
      <c r="B456" s="26" t="s">
        <v>768</v>
      </c>
      <c r="C456" s="26" t="s">
        <v>768</v>
      </c>
      <c r="D456" s="26" t="s">
        <v>771</v>
      </c>
      <c r="E456" s="26"/>
      <c r="F456" s="26" t="str">
        <f>CONCATENATE(D456," ",E456," ",G456)</f>
        <v xml:space="preserve">Mitomycin Med 1mg/ml por inj-hoz 20mg 1x  </v>
      </c>
      <c r="G456" s="26"/>
      <c r="H456" s="26" t="s">
        <v>55</v>
      </c>
      <c r="I456" s="26">
        <v>1</v>
      </c>
      <c r="J456" s="26">
        <v>20</v>
      </c>
      <c r="K456" s="26"/>
      <c r="L456" s="26" t="s">
        <v>20</v>
      </c>
      <c r="M456" s="26" t="s">
        <v>20</v>
      </c>
      <c r="N456" s="26" t="s">
        <v>30</v>
      </c>
      <c r="O456" s="28" t="s">
        <v>2779</v>
      </c>
    </row>
    <row r="457" spans="1:15" ht="15" x14ac:dyDescent="0.2">
      <c r="A457" s="4" t="s">
        <v>2605</v>
      </c>
      <c r="B457" s="4" t="s">
        <v>2604</v>
      </c>
      <c r="C457" s="4" t="s">
        <v>2604</v>
      </c>
      <c r="D457" s="4" t="s">
        <v>2602</v>
      </c>
      <c r="E457" s="4"/>
      <c r="F457" s="4" t="str">
        <f>CONCATENATE(D457," ",E457," ",G457)</f>
        <v xml:space="preserve">Zydelig 100 mg Film-coated tablet 60x  </v>
      </c>
      <c r="G457" s="4"/>
      <c r="H457" s="4" t="s">
        <v>40</v>
      </c>
      <c r="I457" s="4">
        <v>60</v>
      </c>
      <c r="J457" s="4">
        <v>100</v>
      </c>
      <c r="K457" s="4" t="s">
        <v>221</v>
      </c>
      <c r="L457" s="4" t="s">
        <v>1271</v>
      </c>
      <c r="M457" s="4" t="s">
        <v>36</v>
      </c>
      <c r="N457" s="4" t="s">
        <v>27</v>
      </c>
      <c r="O457" s="28" t="s">
        <v>2603</v>
      </c>
    </row>
    <row r="458" spans="1:15" s="75" customFormat="1" ht="15" x14ac:dyDescent="0.2">
      <c r="A458" s="4" t="s">
        <v>2605</v>
      </c>
      <c r="B458" s="4" t="s">
        <v>2604</v>
      </c>
      <c r="C458" s="4" t="s">
        <v>2604</v>
      </c>
      <c r="D458" s="4" t="s">
        <v>2602</v>
      </c>
      <c r="E458" s="4"/>
      <c r="F458" s="4" t="str">
        <f>CONCATENATE(D458," ",E458," ",G458)</f>
        <v xml:space="preserve">Zydelig 100 mg Film-coated tablet 60x  </v>
      </c>
      <c r="G458" s="4"/>
      <c r="H458" s="4" t="s">
        <v>40</v>
      </c>
      <c r="I458" s="4">
        <v>60</v>
      </c>
      <c r="J458" s="4">
        <v>100</v>
      </c>
      <c r="K458" s="4" t="s">
        <v>221</v>
      </c>
      <c r="L458" s="4" t="s">
        <v>1271</v>
      </c>
      <c r="M458" s="4" t="s">
        <v>36</v>
      </c>
      <c r="N458" s="4" t="s">
        <v>27</v>
      </c>
      <c r="O458" s="28" t="s">
        <v>2603</v>
      </c>
    </row>
    <row r="459" spans="1:15" ht="15" x14ac:dyDescent="0.2">
      <c r="A459" s="4" t="s">
        <v>2605</v>
      </c>
      <c r="B459" s="4" t="s">
        <v>2604</v>
      </c>
      <c r="C459" s="4" t="s">
        <v>2604</v>
      </c>
      <c r="D459" s="4" t="s">
        <v>2602</v>
      </c>
      <c r="E459" s="4"/>
      <c r="F459" s="4" t="str">
        <f>CONCATENATE(D459," ",E459," ",G459)</f>
        <v xml:space="preserve">Zydelig 100 mg Film-coated tablet 60x  </v>
      </c>
      <c r="G459" s="4"/>
      <c r="H459" s="4" t="s">
        <v>40</v>
      </c>
      <c r="I459" s="4">
        <v>60</v>
      </c>
      <c r="J459" s="4">
        <v>100</v>
      </c>
      <c r="K459" s="4" t="s">
        <v>221</v>
      </c>
      <c r="L459" s="4" t="s">
        <v>87</v>
      </c>
      <c r="M459" s="4" t="s">
        <v>88</v>
      </c>
      <c r="N459" s="4" t="s">
        <v>27</v>
      </c>
      <c r="O459" s="28" t="s">
        <v>2603</v>
      </c>
    </row>
    <row r="460" spans="1:15" ht="15" x14ac:dyDescent="0.25">
      <c r="A460" s="63" t="s">
        <v>2931</v>
      </c>
      <c r="B460" s="61" t="s">
        <v>2928</v>
      </c>
      <c r="C460" s="61" t="s">
        <v>2928</v>
      </c>
      <c r="D460" s="64" t="s">
        <v>2914</v>
      </c>
      <c r="E460" s="61"/>
      <c r="F460" s="61" t="str">
        <f>CONCATENATE(D460," ",E460," ",G460)</f>
        <v xml:space="preserve">Lytgobi (futibatinib) 4 mg - Film-coated Tablet - 1 x 35  </v>
      </c>
      <c r="G460" s="64"/>
      <c r="H460" s="61" t="s">
        <v>40</v>
      </c>
      <c r="I460" s="61">
        <v>35</v>
      </c>
      <c r="J460" s="61">
        <v>4</v>
      </c>
      <c r="K460" s="61" t="s">
        <v>2915</v>
      </c>
      <c r="L460" s="61" t="s">
        <v>20</v>
      </c>
      <c r="M460" s="61" t="s">
        <v>20</v>
      </c>
      <c r="N460" s="61" t="s">
        <v>2909</v>
      </c>
      <c r="O460" s="28">
        <v>46149</v>
      </c>
    </row>
    <row r="461" spans="1:15" ht="15" x14ac:dyDescent="0.2">
      <c r="A461" s="26" t="s">
        <v>2429</v>
      </c>
      <c r="B461" s="26" t="s">
        <v>2441</v>
      </c>
      <c r="C461" s="26" t="s">
        <v>2441</v>
      </c>
      <c r="D461" s="26" t="s">
        <v>2428</v>
      </c>
      <c r="E461" s="26"/>
      <c r="F461" s="26" t="str">
        <f>CONCATENATE(D461," ",E461," ",G461)</f>
        <v xml:space="preserve">Qinlock 50mg Tabletta 90x  </v>
      </c>
      <c r="G461" s="26"/>
      <c r="H461" s="26" t="s">
        <v>40</v>
      </c>
      <c r="I461" s="26">
        <v>90</v>
      </c>
      <c r="J461" s="26">
        <v>50</v>
      </c>
      <c r="K461" s="26"/>
      <c r="L461" s="26" t="s">
        <v>35</v>
      </c>
      <c r="M461" s="26" t="s">
        <v>36</v>
      </c>
      <c r="N461" s="26" t="s">
        <v>30</v>
      </c>
      <c r="O461" s="28">
        <v>45826</v>
      </c>
    </row>
    <row r="462" spans="1:15" ht="15" x14ac:dyDescent="0.2">
      <c r="A462" s="4" t="s">
        <v>2429</v>
      </c>
      <c r="B462" s="4" t="s">
        <v>2441</v>
      </c>
      <c r="C462" s="4" t="s">
        <v>2441</v>
      </c>
      <c r="D462" s="4" t="s">
        <v>2438</v>
      </c>
      <c r="E462" s="4"/>
      <c r="F462" s="4" t="str">
        <f>CONCATENATE(D462," ",E462," ",G462)</f>
        <v xml:space="preserve">QINLOCK 50 mg Tabletten 90 Stck  </v>
      </c>
      <c r="G462" s="4"/>
      <c r="H462" s="4" t="s">
        <v>40</v>
      </c>
      <c r="I462" s="4">
        <v>90</v>
      </c>
      <c r="J462" s="4">
        <v>50</v>
      </c>
      <c r="K462" s="4"/>
      <c r="L462" s="4" t="s">
        <v>1271</v>
      </c>
      <c r="M462" s="4" t="s">
        <v>36</v>
      </c>
      <c r="N462" s="4" t="s">
        <v>27</v>
      </c>
      <c r="O462" s="28" t="s">
        <v>2439</v>
      </c>
    </row>
    <row r="463" spans="1:15" ht="15" x14ac:dyDescent="0.2">
      <c r="A463" s="26" t="s">
        <v>2410</v>
      </c>
      <c r="B463" s="26" t="s">
        <v>2409</v>
      </c>
      <c r="C463" s="26" t="s">
        <v>2409</v>
      </c>
      <c r="D463" s="26" t="s">
        <v>2408</v>
      </c>
      <c r="E463" s="26"/>
      <c r="F463" s="26" t="str">
        <f>CONCATENATE(D463," ",E463," ",G463)</f>
        <v xml:space="preserve">ONTRUZANT 150 MG POR OLD.INF-HOZ VALÓ KONC.-HOZ 1X  </v>
      </c>
      <c r="G463" s="26"/>
      <c r="H463" s="26" t="s">
        <v>55</v>
      </c>
      <c r="I463" s="26">
        <v>1</v>
      </c>
      <c r="J463" s="26">
        <v>150</v>
      </c>
      <c r="K463" s="26"/>
      <c r="L463" s="26" t="s">
        <v>35</v>
      </c>
      <c r="M463" s="26" t="s">
        <v>36</v>
      </c>
      <c r="N463" s="26" t="s">
        <v>30</v>
      </c>
      <c r="O463" s="28">
        <v>45679</v>
      </c>
    </row>
    <row r="464" spans="1:15" ht="15" x14ac:dyDescent="0.2">
      <c r="A464" s="4" t="s">
        <v>2432</v>
      </c>
      <c r="B464" s="4" t="s">
        <v>2431</v>
      </c>
      <c r="C464" s="4" t="s">
        <v>2431</v>
      </c>
      <c r="D464" s="4" t="s">
        <v>2430</v>
      </c>
      <c r="E464" s="4"/>
      <c r="F464" s="4" t="str">
        <f>CONCATENATE(D464," ",E464," ",G464)</f>
        <v xml:space="preserve">LOQTORZI injection 240 mg/6 mL (40 mg/mL) 6ml  </v>
      </c>
      <c r="G464" s="4"/>
      <c r="H464" s="4" t="s">
        <v>55</v>
      </c>
      <c r="I464" s="4">
        <v>6</v>
      </c>
      <c r="J464" s="4">
        <v>240</v>
      </c>
      <c r="K464" s="4" t="s">
        <v>1069</v>
      </c>
      <c r="L464" s="4" t="s">
        <v>139</v>
      </c>
      <c r="M464" s="4" t="s">
        <v>26</v>
      </c>
      <c r="N464" s="4" t="s">
        <v>27</v>
      </c>
      <c r="O464" s="28">
        <v>45826</v>
      </c>
    </row>
    <row r="465" spans="1:15" ht="15" x14ac:dyDescent="0.2">
      <c r="A465" s="6" t="s">
        <v>2212</v>
      </c>
      <c r="B465" s="6" t="s">
        <v>2211</v>
      </c>
      <c r="C465" s="6" t="s">
        <v>2211</v>
      </c>
      <c r="D465" s="6" t="s">
        <v>2268</v>
      </c>
      <c r="E465" s="6"/>
      <c r="F465" s="6" t="str">
        <f>CONCATENATE(D465," ",E465," ",G465)</f>
        <v xml:space="preserve">Cisplatin-Ebewe 1mg/ml koncentrátum oldatos infúzióhoz 1x  </v>
      </c>
      <c r="G465" s="6"/>
      <c r="H465" s="6" t="s">
        <v>55</v>
      </c>
      <c r="I465" s="6">
        <v>1</v>
      </c>
      <c r="J465" s="6">
        <v>1</v>
      </c>
      <c r="K465" s="6"/>
      <c r="L465" s="6" t="s">
        <v>20</v>
      </c>
      <c r="M465" s="6" t="s">
        <v>20</v>
      </c>
      <c r="N465" s="6" t="s">
        <v>45</v>
      </c>
      <c r="O465" s="28" t="s">
        <v>2877</v>
      </c>
    </row>
    <row r="466" spans="1:15" ht="15" x14ac:dyDescent="0.2">
      <c r="A466" s="4" t="s">
        <v>772</v>
      </c>
      <c r="B466" s="4" t="s">
        <v>773</v>
      </c>
      <c r="C466" s="4" t="s">
        <v>773</v>
      </c>
      <c r="D466" s="4" t="s">
        <v>2814</v>
      </c>
      <c r="E466" s="4"/>
      <c r="F466" s="4" t="str">
        <f>CONCATENATE(D466," ",E466," ",G466)</f>
        <v xml:space="preserve">NATULAN 50 MG CAPSULE RIGIDE 50X                                                                                          </v>
      </c>
      <c r="G466" s="4"/>
      <c r="H466" s="4" t="s">
        <v>40</v>
      </c>
      <c r="I466" s="4">
        <v>50</v>
      </c>
      <c r="J466" s="4">
        <v>50</v>
      </c>
      <c r="K466" s="4"/>
      <c r="L466" s="4" t="s">
        <v>84</v>
      </c>
      <c r="M466" s="4" t="s">
        <v>85</v>
      </c>
      <c r="N466" s="4" t="s">
        <v>27</v>
      </c>
      <c r="O466" s="28" t="s">
        <v>2779</v>
      </c>
    </row>
    <row r="467" spans="1:15" ht="15" x14ac:dyDescent="0.2">
      <c r="A467" s="4" t="s">
        <v>772</v>
      </c>
      <c r="B467" s="4" t="s">
        <v>773</v>
      </c>
      <c r="C467" s="4" t="s">
        <v>773</v>
      </c>
      <c r="D467" s="4" t="s">
        <v>2451</v>
      </c>
      <c r="E467" s="4"/>
      <c r="F467" s="4" t="str">
        <f>CONCATENATE(D467," ",E467," ",G467)</f>
        <v xml:space="preserve">Natulan 50mg kemény kapszula 50x NL  </v>
      </c>
      <c r="G467" s="4"/>
      <c r="H467" s="4" t="s">
        <v>40</v>
      </c>
      <c r="I467" s="4">
        <v>50</v>
      </c>
      <c r="J467" s="4">
        <v>50</v>
      </c>
      <c r="K467" s="4"/>
      <c r="L467" s="4" t="s">
        <v>287</v>
      </c>
      <c r="M467" s="4" t="s">
        <v>665</v>
      </c>
      <c r="N467" s="4" t="s">
        <v>27</v>
      </c>
      <c r="O467" s="28" t="s">
        <v>2714</v>
      </c>
    </row>
    <row r="468" spans="1:15" ht="15" x14ac:dyDescent="0.2">
      <c r="A468" s="6" t="s">
        <v>772</v>
      </c>
      <c r="B468" s="6" t="s">
        <v>773</v>
      </c>
      <c r="C468" s="6" t="s">
        <v>775</v>
      </c>
      <c r="D468" s="6" t="s">
        <v>776</v>
      </c>
      <c r="E468" s="6" t="s">
        <v>698</v>
      </c>
      <c r="F468" s="6" t="str">
        <f>CONCATENATE(D468," ",E468," ",G468)</f>
        <v>Natulan 50mg 50x kapsz.</v>
      </c>
      <c r="G468" s="6" t="s">
        <v>305</v>
      </c>
      <c r="H468" s="6" t="s">
        <v>40</v>
      </c>
      <c r="I468" s="6">
        <v>50</v>
      </c>
      <c r="J468" s="6">
        <v>50</v>
      </c>
      <c r="K468" s="6"/>
      <c r="L468" s="6" t="s">
        <v>35</v>
      </c>
      <c r="M468" s="6" t="s">
        <v>36</v>
      </c>
      <c r="N468" s="6" t="s">
        <v>45</v>
      </c>
      <c r="O468" s="28" t="s">
        <v>2871</v>
      </c>
    </row>
    <row r="469" spans="1:15" ht="15" x14ac:dyDescent="0.2">
      <c r="A469" s="26" t="s">
        <v>772</v>
      </c>
      <c r="B469" s="26" t="s">
        <v>773</v>
      </c>
      <c r="C469" s="26" t="s">
        <v>773</v>
      </c>
      <c r="D469" s="26" t="s">
        <v>774</v>
      </c>
      <c r="E469" s="26"/>
      <c r="F469" s="26" t="str">
        <f>CONCATENATE(D469," ",E469," ",G469)</f>
        <v xml:space="preserve">Natulan 50mg kemény kapszula 50x  </v>
      </c>
      <c r="G469" s="26"/>
      <c r="H469" s="26" t="s">
        <v>40</v>
      </c>
      <c r="I469" s="26">
        <v>50</v>
      </c>
      <c r="J469" s="26">
        <v>50</v>
      </c>
      <c r="K469" s="26"/>
      <c r="L469" s="26" t="s">
        <v>84</v>
      </c>
      <c r="M469" s="26" t="s">
        <v>85</v>
      </c>
      <c r="N469" s="26" t="s">
        <v>30</v>
      </c>
      <c r="O469" s="28" t="s">
        <v>2779</v>
      </c>
    </row>
    <row r="470" spans="1:15" ht="15" x14ac:dyDescent="0.2">
      <c r="A470" s="69" t="s">
        <v>2724</v>
      </c>
      <c r="B470" s="69" t="s">
        <v>2725</v>
      </c>
      <c r="C470" s="69" t="s">
        <v>2725</v>
      </c>
      <c r="D470" s="69" t="s">
        <v>2723</v>
      </c>
      <c r="E470" s="69"/>
      <c r="F470" s="69" t="str">
        <f>CONCATENATE(D470," ",E470," ",G470)</f>
        <v xml:space="preserve">METVIX 160MG/G CREAM 2G                                   </v>
      </c>
      <c r="G470" s="69"/>
      <c r="H470" s="69" t="s">
        <v>387</v>
      </c>
      <c r="I470" s="69">
        <v>2</v>
      </c>
      <c r="J470" s="69">
        <v>160</v>
      </c>
      <c r="K470" s="69" t="s">
        <v>2696</v>
      </c>
      <c r="L470" s="69" t="s">
        <v>35</v>
      </c>
      <c r="M470" s="69" t="s">
        <v>36</v>
      </c>
      <c r="N470" s="69" t="s">
        <v>861</v>
      </c>
      <c r="O470" s="28">
        <v>46092</v>
      </c>
    </row>
    <row r="471" spans="1:15" ht="15" x14ac:dyDescent="0.2">
      <c r="A471" s="26" t="s">
        <v>2724</v>
      </c>
      <c r="B471" s="26" t="s">
        <v>2725</v>
      </c>
      <c r="C471" s="26" t="s">
        <v>2725</v>
      </c>
      <c r="D471" s="26" t="s">
        <v>2723</v>
      </c>
      <c r="E471" s="26"/>
      <c r="F471" s="26" t="str">
        <f>CONCATENATE(D471," ",E471," ",G471)</f>
        <v xml:space="preserve">METVIX 160MG/G CREAM 2G                                   </v>
      </c>
      <c r="G471" s="26"/>
      <c r="H471" s="26" t="s">
        <v>387</v>
      </c>
      <c r="I471" s="26">
        <v>2</v>
      </c>
      <c r="J471" s="26">
        <v>160</v>
      </c>
      <c r="K471" s="26" t="s">
        <v>114</v>
      </c>
      <c r="L471" s="21" t="s">
        <v>35</v>
      </c>
      <c r="M471" s="21" t="s">
        <v>36</v>
      </c>
      <c r="N471" s="26" t="s">
        <v>2726</v>
      </c>
      <c r="O471" s="28">
        <v>46092</v>
      </c>
    </row>
    <row r="472" spans="1:15" ht="15" x14ac:dyDescent="0.2">
      <c r="A472" s="69" t="s">
        <v>777</v>
      </c>
      <c r="B472" s="69" t="s">
        <v>2548</v>
      </c>
      <c r="C472" s="69" t="s">
        <v>2548</v>
      </c>
      <c r="D472" s="69" t="s">
        <v>2703</v>
      </c>
      <c r="E472" s="69"/>
      <c r="F472" s="69" t="str">
        <f>CONCATENATE(D472," ",E472," ",G472)</f>
        <v xml:space="preserve">AMELUZ 78MG/G GEL 2G  </v>
      </c>
      <c r="G472" s="69"/>
      <c r="H472" s="69" t="s">
        <v>387</v>
      </c>
      <c r="I472" s="69">
        <v>2</v>
      </c>
      <c r="J472" s="70">
        <v>78</v>
      </c>
      <c r="K472" s="70" t="s">
        <v>2696</v>
      </c>
      <c r="L472" s="70" t="s">
        <v>35</v>
      </c>
      <c r="M472" s="70" t="s">
        <v>36</v>
      </c>
      <c r="N472" s="69" t="s">
        <v>861</v>
      </c>
      <c r="O472" s="28">
        <v>46092</v>
      </c>
    </row>
    <row r="473" spans="1:15" ht="15" x14ac:dyDescent="0.2">
      <c r="A473" s="4" t="s">
        <v>777</v>
      </c>
      <c r="B473" s="4" t="s">
        <v>2548</v>
      </c>
      <c r="C473" s="4" t="s">
        <v>2548</v>
      </c>
      <c r="D473" s="4" t="s">
        <v>2547</v>
      </c>
      <c r="E473" s="4"/>
      <c r="F473" s="4" t="str">
        <f>CONCATENATE(D473," ",E473," ",G473)</f>
        <v xml:space="preserve">Ameluz 78mg/g gél 1x2g  </v>
      </c>
      <c r="G473" s="4"/>
      <c r="H473" s="4" t="s">
        <v>387</v>
      </c>
      <c r="I473" s="4">
        <v>2</v>
      </c>
      <c r="J473" s="4">
        <v>78</v>
      </c>
      <c r="K473" s="4" t="s">
        <v>143</v>
      </c>
      <c r="L473" s="4" t="s">
        <v>87</v>
      </c>
      <c r="M473" s="4" t="s">
        <v>88</v>
      </c>
      <c r="N473" s="4" t="s">
        <v>27</v>
      </c>
      <c r="O473" s="28" t="s">
        <v>2722</v>
      </c>
    </row>
    <row r="474" spans="1:15" ht="15" x14ac:dyDescent="0.2">
      <c r="A474" s="26" t="s">
        <v>777</v>
      </c>
      <c r="B474" s="26" t="s">
        <v>2548</v>
      </c>
      <c r="C474" s="26" t="s">
        <v>2548</v>
      </c>
      <c r="D474" s="26" t="s">
        <v>2580</v>
      </c>
      <c r="E474" s="26"/>
      <c r="F474" s="26" t="str">
        <f>CONCATENATE(D474," ",E474," ",G474)</f>
        <v xml:space="preserve">Ameluz 78mg/g gél 2g 1x  </v>
      </c>
      <c r="G474" s="26"/>
      <c r="H474" s="26" t="s">
        <v>387</v>
      </c>
      <c r="I474" s="26">
        <v>2</v>
      </c>
      <c r="J474" s="26">
        <v>78</v>
      </c>
      <c r="K474" s="26" t="s">
        <v>114</v>
      </c>
      <c r="L474" s="26" t="s">
        <v>1271</v>
      </c>
      <c r="M474" s="26" t="s">
        <v>36</v>
      </c>
      <c r="N474" s="26" t="s">
        <v>30</v>
      </c>
      <c r="O474" s="28">
        <v>46092</v>
      </c>
    </row>
    <row r="475" spans="1:15" ht="15" x14ac:dyDescent="0.2">
      <c r="A475" s="4" t="s">
        <v>777</v>
      </c>
      <c r="B475" s="4" t="s">
        <v>2548</v>
      </c>
      <c r="C475" s="4" t="s">
        <v>2548</v>
      </c>
      <c r="D475" s="4" t="s">
        <v>2547</v>
      </c>
      <c r="E475" s="4"/>
      <c r="F475" s="4" t="str">
        <f>CONCATENATE(D475," ",E475," ",G475)</f>
        <v xml:space="preserve">Ameluz 78mg/g gél 1x2g  </v>
      </c>
      <c r="G475" s="4"/>
      <c r="H475" s="4" t="s">
        <v>387</v>
      </c>
      <c r="I475" s="4">
        <v>2</v>
      </c>
      <c r="J475" s="4">
        <v>78</v>
      </c>
      <c r="K475" s="4" t="s">
        <v>221</v>
      </c>
      <c r="L475" s="4" t="s">
        <v>1271</v>
      </c>
      <c r="M475" s="4" t="s">
        <v>36</v>
      </c>
      <c r="N475" s="4" t="s">
        <v>27</v>
      </c>
      <c r="O475" s="28" t="s">
        <v>2542</v>
      </c>
    </row>
    <row r="476" spans="1:15" ht="15" x14ac:dyDescent="0.2">
      <c r="A476" s="6" t="s">
        <v>777</v>
      </c>
      <c r="B476" s="6" t="s">
        <v>778</v>
      </c>
      <c r="C476" s="6" t="s">
        <v>779</v>
      </c>
      <c r="D476" s="6" t="s">
        <v>780</v>
      </c>
      <c r="E476" s="6" t="s">
        <v>781</v>
      </c>
      <c r="F476" s="6" t="str">
        <f>CONCATENATE(D476," ",E476," ",G476)</f>
        <v>Ameluz 78mg/g 1x gél</v>
      </c>
      <c r="G476" s="6" t="s">
        <v>782</v>
      </c>
      <c r="H476" s="6" t="s">
        <v>402</v>
      </c>
      <c r="I476" s="6">
        <v>2</v>
      </c>
      <c r="J476" s="6">
        <v>78</v>
      </c>
      <c r="K476" s="6"/>
      <c r="L476" s="6" t="s">
        <v>87</v>
      </c>
      <c r="M476" s="6" t="s">
        <v>88</v>
      </c>
      <c r="N476" s="6" t="s">
        <v>45</v>
      </c>
      <c r="O476" s="28" t="s">
        <v>2871</v>
      </c>
    </row>
    <row r="477" spans="1:15" ht="15" x14ac:dyDescent="0.2">
      <c r="A477" s="4" t="s">
        <v>777</v>
      </c>
      <c r="B477" s="4" t="s">
        <v>2759</v>
      </c>
      <c r="C477" s="4" t="s">
        <v>2759</v>
      </c>
      <c r="D477" s="4" t="s">
        <v>2756</v>
      </c>
      <c r="E477" s="4"/>
      <c r="F477" s="4" t="str">
        <f>CONCATENATE(D477," ",E477," ",G477)</f>
        <v xml:space="preserve">Gliolan 30mg/ml powder for oral solution 1x1,5g  </v>
      </c>
      <c r="G477" s="4"/>
      <c r="H477" s="4" t="s">
        <v>40</v>
      </c>
      <c r="I477" s="4">
        <v>1.5</v>
      </c>
      <c r="J477" s="4">
        <v>1.17</v>
      </c>
      <c r="K477" s="4" t="s">
        <v>2757</v>
      </c>
      <c r="L477" s="4" t="s">
        <v>511</v>
      </c>
      <c r="M477" s="4" t="s">
        <v>512</v>
      </c>
      <c r="N477" s="4" t="s">
        <v>27</v>
      </c>
      <c r="O477" s="28" t="s">
        <v>2758</v>
      </c>
    </row>
    <row r="478" spans="1:15" ht="15" x14ac:dyDescent="0.2">
      <c r="A478" s="26" t="s">
        <v>2352</v>
      </c>
      <c r="B478" s="26" t="s">
        <v>2351</v>
      </c>
      <c r="C478" s="26" t="s">
        <v>2351</v>
      </c>
      <c r="D478" s="26" t="s">
        <v>2350</v>
      </c>
      <c r="E478" s="26"/>
      <c r="F478" s="26" t="str">
        <f>CONCATENATE(D478," ",E478," ",G478)</f>
        <v xml:space="preserve">Talzenna 0,25mg kemény kapszula 30x  </v>
      </c>
      <c r="G478" s="26"/>
      <c r="H478" s="26" t="s">
        <v>40</v>
      </c>
      <c r="I478" s="26">
        <v>30</v>
      </c>
      <c r="J478" s="26">
        <v>0.25</v>
      </c>
      <c r="K478" s="26"/>
      <c r="L478" s="26" t="s">
        <v>20</v>
      </c>
      <c r="M478" s="26" t="s">
        <v>20</v>
      </c>
      <c r="N478" s="26" t="s">
        <v>30</v>
      </c>
      <c r="O478" s="28" t="s">
        <v>2469</v>
      </c>
    </row>
    <row r="479" spans="1:15" ht="15" x14ac:dyDescent="0.2">
      <c r="A479" s="6" t="s">
        <v>1766</v>
      </c>
      <c r="B479" s="6" t="s">
        <v>1767</v>
      </c>
      <c r="C479" s="6" t="s">
        <v>1767</v>
      </c>
      <c r="D479" s="6" t="s">
        <v>2275</v>
      </c>
      <c r="E479" s="6"/>
      <c r="F479" s="6" t="str">
        <f>CONCATENATE(D479," ",E479," ",G479)</f>
        <v xml:space="preserve">Hydroxycarbamid TEVA 500mg kapsz. 100x  </v>
      </c>
      <c r="G479" s="6"/>
      <c r="H479" s="6" t="s">
        <v>40</v>
      </c>
      <c r="I479" s="6">
        <v>100</v>
      </c>
      <c r="J479" s="6">
        <v>500</v>
      </c>
      <c r="K479" s="6"/>
      <c r="L479" s="6" t="s">
        <v>20</v>
      </c>
      <c r="M479" s="6" t="s">
        <v>20</v>
      </c>
      <c r="N479" s="6" t="s">
        <v>45</v>
      </c>
      <c r="O479" s="28" t="s">
        <v>2871</v>
      </c>
    </row>
    <row r="480" spans="1:15" ht="15" x14ac:dyDescent="0.2">
      <c r="A480" s="6" t="s">
        <v>783</v>
      </c>
      <c r="B480" s="6" t="s">
        <v>784</v>
      </c>
      <c r="C480" s="6" t="s">
        <v>787</v>
      </c>
      <c r="D480" s="6" t="s">
        <v>788</v>
      </c>
      <c r="E480" s="6" t="s">
        <v>789</v>
      </c>
      <c r="F480" s="6" t="str">
        <f>CONCATENATE(D480," ",E480," ",G480)</f>
        <v>Vesanoid  10 mg 100x Caps</v>
      </c>
      <c r="G480" s="6" t="s">
        <v>790</v>
      </c>
      <c r="H480" s="6" t="s">
        <v>40</v>
      </c>
      <c r="I480" s="6">
        <v>100</v>
      </c>
      <c r="J480" s="6">
        <v>10</v>
      </c>
      <c r="K480" s="6"/>
      <c r="L480" s="6" t="s">
        <v>145</v>
      </c>
      <c r="M480" s="6" t="s">
        <v>146</v>
      </c>
      <c r="N480" s="6" t="s">
        <v>45</v>
      </c>
      <c r="O480" s="28" t="s">
        <v>2871</v>
      </c>
    </row>
    <row r="481" spans="1:15" ht="15" x14ac:dyDescent="0.2">
      <c r="A481" s="26" t="s">
        <v>783</v>
      </c>
      <c r="B481" s="26" t="s">
        <v>784</v>
      </c>
      <c r="C481" s="26" t="s">
        <v>784</v>
      </c>
      <c r="D481" s="26" t="s">
        <v>785</v>
      </c>
      <c r="E481" s="26"/>
      <c r="F481" s="26" t="str">
        <f>CONCATENATE(D481," ",E481," ",G481)</f>
        <v xml:space="preserve">Vesanoid kapszula 10mg 100x  </v>
      </c>
      <c r="G481" s="26"/>
      <c r="H481" s="26" t="s">
        <v>40</v>
      </c>
      <c r="I481" s="26">
        <v>100</v>
      </c>
      <c r="J481" s="26">
        <v>10</v>
      </c>
      <c r="K481" s="26" t="s">
        <v>2199</v>
      </c>
      <c r="L481" s="26" t="s">
        <v>20</v>
      </c>
      <c r="M481" s="26" t="s">
        <v>20</v>
      </c>
      <c r="N481" s="26" t="s">
        <v>30</v>
      </c>
      <c r="O481" s="28" t="s">
        <v>2779</v>
      </c>
    </row>
    <row r="482" spans="1:15" ht="15" x14ac:dyDescent="0.2">
      <c r="A482" s="4" t="s">
        <v>783</v>
      </c>
      <c r="B482" s="4" t="s">
        <v>784</v>
      </c>
      <c r="C482" s="4" t="s">
        <v>784</v>
      </c>
      <c r="D482" s="4" t="s">
        <v>786</v>
      </c>
      <c r="E482" s="4"/>
      <c r="F482" s="4" t="str">
        <f>CONCATENATE(D482," ",E482," ",G482)</f>
        <v xml:space="preserve">Vesanoid 10mg lágy kapszula 100x  </v>
      </c>
      <c r="G482" s="4"/>
      <c r="H482" s="4" t="s">
        <v>40</v>
      </c>
      <c r="I482" s="4">
        <v>100</v>
      </c>
      <c r="J482" s="4">
        <v>10</v>
      </c>
      <c r="K482" s="4"/>
      <c r="L482" s="4" t="s">
        <v>145</v>
      </c>
      <c r="M482" s="4" t="s">
        <v>146</v>
      </c>
      <c r="N482" s="4" t="s">
        <v>27</v>
      </c>
      <c r="O482" s="28" t="s">
        <v>2714</v>
      </c>
    </row>
    <row r="483" spans="1:15" ht="15" x14ac:dyDescent="0.2">
      <c r="A483" s="26" t="s">
        <v>783</v>
      </c>
      <c r="B483" s="26" t="s">
        <v>784</v>
      </c>
      <c r="C483" s="26" t="s">
        <v>784</v>
      </c>
      <c r="D483" s="26" t="s">
        <v>2831</v>
      </c>
      <c r="E483" s="26"/>
      <c r="F483" s="26" t="str">
        <f>CONCATENATE(D483," ",E483," ",G483)</f>
        <v xml:space="preserve">Cordes Vas 0,05% krém 25g 1x  </v>
      </c>
      <c r="G483" s="26"/>
      <c r="H483" s="26" t="s">
        <v>387</v>
      </c>
      <c r="I483" s="26">
        <v>25</v>
      </c>
      <c r="J483" s="26">
        <v>1.25</v>
      </c>
      <c r="K483" s="26" t="s">
        <v>20</v>
      </c>
      <c r="L483" s="26" t="s">
        <v>20</v>
      </c>
      <c r="M483" s="26" t="s">
        <v>20</v>
      </c>
      <c r="N483" s="26" t="s">
        <v>30</v>
      </c>
      <c r="O483" s="28" t="s">
        <v>2779</v>
      </c>
    </row>
    <row r="484" spans="1:15" ht="15" x14ac:dyDescent="0.2">
      <c r="A484" s="6" t="s">
        <v>2303</v>
      </c>
      <c r="B484" s="6" t="s">
        <v>2302</v>
      </c>
      <c r="C484" s="6" t="s">
        <v>2302</v>
      </c>
      <c r="D484" s="6" t="s">
        <v>2301</v>
      </c>
      <c r="E484" s="6"/>
      <c r="F484" s="6" t="str">
        <f>CONCATENATE(D484," ",E484," ",G484)</f>
        <v xml:space="preserve">Elzonris concentrate for solution for infusion 1mg/1ml, 1x  </v>
      </c>
      <c r="G484" s="6"/>
      <c r="H484" s="6" t="s">
        <v>55</v>
      </c>
      <c r="I484" s="6">
        <v>1</v>
      </c>
      <c r="J484" s="6">
        <v>1</v>
      </c>
      <c r="K484" s="6"/>
      <c r="L484" s="6" t="s">
        <v>1271</v>
      </c>
      <c r="M484" s="6" t="s">
        <v>36</v>
      </c>
      <c r="N484" s="6" t="s">
        <v>45</v>
      </c>
      <c r="O484" s="28">
        <v>45574</v>
      </c>
    </row>
    <row r="485" spans="1:15" ht="15" x14ac:dyDescent="0.25">
      <c r="A485" s="63" t="s">
        <v>2941</v>
      </c>
      <c r="B485" s="61" t="s">
        <v>2942</v>
      </c>
      <c r="C485" s="61" t="s">
        <v>2942</v>
      </c>
      <c r="D485" s="64" t="s">
        <v>2923</v>
      </c>
      <c r="E485" s="61"/>
      <c r="F485" s="61" t="str">
        <f>CONCATENATE(D485," ",E485," ",G485)</f>
        <v xml:space="preserve">Orserdu 86 mg tabletta (28x)  </v>
      </c>
      <c r="G485" s="64"/>
      <c r="H485" s="61" t="s">
        <v>40</v>
      </c>
      <c r="I485" s="61">
        <v>28</v>
      </c>
      <c r="J485" s="61">
        <v>86</v>
      </c>
      <c r="K485" s="61" t="s">
        <v>2915</v>
      </c>
      <c r="L485" s="61" t="s">
        <v>20</v>
      </c>
      <c r="M485" s="61" t="s">
        <v>20</v>
      </c>
      <c r="N485" s="61" t="s">
        <v>2909</v>
      </c>
      <c r="O485" s="28">
        <v>46149</v>
      </c>
    </row>
    <row r="486" spans="1:15" ht="15" x14ac:dyDescent="0.25">
      <c r="A486" s="63" t="s">
        <v>2941</v>
      </c>
      <c r="B486" s="61" t="s">
        <v>2942</v>
      </c>
      <c r="C486" s="61" t="s">
        <v>2942</v>
      </c>
      <c r="D486" s="64" t="s">
        <v>2924</v>
      </c>
      <c r="E486" s="61"/>
      <c r="F486" s="61" t="str">
        <f>CONCATENATE(D486," ",E486," ",G486)</f>
        <v xml:space="preserve">Orserdu 345 mg tabletta (28x)  </v>
      </c>
      <c r="G486" s="64"/>
      <c r="H486" s="61" t="s">
        <v>40</v>
      </c>
      <c r="I486" s="61">
        <v>28</v>
      </c>
      <c r="J486" s="61">
        <v>345</v>
      </c>
      <c r="K486" s="61" t="s">
        <v>2915</v>
      </c>
      <c r="L486" s="61" t="s">
        <v>20</v>
      </c>
      <c r="M486" s="61" t="s">
        <v>20</v>
      </c>
      <c r="N486" s="61" t="s">
        <v>2909</v>
      </c>
      <c r="O486" s="28">
        <v>46149</v>
      </c>
    </row>
    <row r="487" spans="1:15" ht="15" x14ac:dyDescent="0.2">
      <c r="A487" s="6" t="s">
        <v>791</v>
      </c>
      <c r="B487" s="6" t="s">
        <v>385</v>
      </c>
      <c r="C487" s="6" t="s">
        <v>385</v>
      </c>
      <c r="D487" s="6" t="s">
        <v>792</v>
      </c>
      <c r="E487" s="6" t="s">
        <v>793</v>
      </c>
      <c r="F487" s="6" t="str">
        <f>CONCATENATE(D487," ",E487," ",G487)</f>
        <v>Oxsoralen 10mg 50x kapsz.</v>
      </c>
      <c r="G487" s="6" t="s">
        <v>305</v>
      </c>
      <c r="H487" s="6" t="s">
        <v>40</v>
      </c>
      <c r="I487" s="6">
        <v>50</v>
      </c>
      <c r="J487" s="6">
        <v>10</v>
      </c>
      <c r="K487" s="6"/>
      <c r="L487" s="6" t="s">
        <v>87</v>
      </c>
      <c r="M487" s="6" t="s">
        <v>88</v>
      </c>
      <c r="N487" s="6" t="s">
        <v>45</v>
      </c>
      <c r="O487" s="28">
        <v>45357</v>
      </c>
    </row>
    <row r="488" spans="1:15" ht="15" x14ac:dyDescent="0.2">
      <c r="A488" s="4" t="s">
        <v>791</v>
      </c>
      <c r="B488" s="4" t="s">
        <v>385</v>
      </c>
      <c r="C488" s="4" t="s">
        <v>385</v>
      </c>
      <c r="D488" s="4" t="s">
        <v>2264</v>
      </c>
      <c r="E488" s="4"/>
      <c r="F488" s="4" t="str">
        <f>CONCATENATE(D488," ",E488," ",G488)</f>
        <v xml:space="preserve">Meladinine 10mg tabletta 30x  </v>
      </c>
      <c r="G488" s="4"/>
      <c r="H488" s="4" t="s">
        <v>40</v>
      </c>
      <c r="I488" s="4">
        <v>30</v>
      </c>
      <c r="J488" s="4">
        <v>10</v>
      </c>
      <c r="K488" s="4"/>
      <c r="L488" s="4" t="s">
        <v>331</v>
      </c>
      <c r="M488" s="4" t="s">
        <v>332</v>
      </c>
      <c r="N488" s="4" t="s">
        <v>27</v>
      </c>
      <c r="O488" s="28" t="s">
        <v>2714</v>
      </c>
    </row>
    <row r="489" spans="1:15" ht="15" x14ac:dyDescent="0.2">
      <c r="A489" s="4" t="s">
        <v>791</v>
      </c>
      <c r="B489" s="4" t="s">
        <v>385</v>
      </c>
      <c r="C489" s="4" t="s">
        <v>385</v>
      </c>
      <c r="D489" s="4" t="s">
        <v>2264</v>
      </c>
      <c r="E489" s="4"/>
      <c r="F489" s="4" t="str">
        <f>CONCATENATE(D489," ",E489," ",G489)</f>
        <v xml:space="preserve">Meladinine 10mg tabletta 30x  </v>
      </c>
      <c r="G489" s="4"/>
      <c r="H489" s="4" t="s">
        <v>40</v>
      </c>
      <c r="I489" s="4">
        <v>30</v>
      </c>
      <c r="J489" s="4">
        <v>10</v>
      </c>
      <c r="K489" s="4" t="s">
        <v>2427</v>
      </c>
      <c r="L489" s="4" t="s">
        <v>331</v>
      </c>
      <c r="M489" s="4" t="s">
        <v>332</v>
      </c>
      <c r="N489" s="4" t="s">
        <v>27</v>
      </c>
      <c r="O489" s="28" t="s">
        <v>2426</v>
      </c>
    </row>
    <row r="490" spans="1:15" ht="15" x14ac:dyDescent="0.2">
      <c r="A490" s="6" t="s">
        <v>791</v>
      </c>
      <c r="B490" s="6" t="s">
        <v>385</v>
      </c>
      <c r="C490" s="6" t="s">
        <v>385</v>
      </c>
      <c r="D490" s="6" t="s">
        <v>797</v>
      </c>
      <c r="E490" s="6"/>
      <c r="F490" s="6" t="str">
        <f>CONCATENATE(D490," ",E490," ",G490)</f>
        <v xml:space="preserve">METHOXSALEN MACOPHARMA 20 mikrogramm/ml vérfrakció módosítására szolgáló oldat 50x  </v>
      </c>
      <c r="G490" s="6"/>
      <c r="H490" s="6" t="s">
        <v>55</v>
      </c>
      <c r="I490" s="6">
        <v>50</v>
      </c>
      <c r="J490" s="6">
        <v>20</v>
      </c>
      <c r="K490" s="6"/>
      <c r="L490" s="6" t="s">
        <v>798</v>
      </c>
      <c r="M490" s="6" t="s">
        <v>799</v>
      </c>
      <c r="N490" s="6" t="s">
        <v>45</v>
      </c>
      <c r="O490" s="28">
        <v>45273</v>
      </c>
    </row>
    <row r="491" spans="1:15" ht="15" x14ac:dyDescent="0.2">
      <c r="A491" s="6" t="s">
        <v>791</v>
      </c>
      <c r="B491" s="6" t="s">
        <v>385</v>
      </c>
      <c r="C491" s="6" t="s">
        <v>385</v>
      </c>
      <c r="D491" s="6" t="s">
        <v>794</v>
      </c>
      <c r="E491" s="6" t="s">
        <v>795</v>
      </c>
      <c r="F491" s="6" t="str">
        <f>CONCATENATE(D491," ",E491," ",G491)</f>
        <v>Methoxsalen G.L. Pharma 20mcg/ml 50x old</v>
      </c>
      <c r="G491" s="6" t="s">
        <v>796</v>
      </c>
      <c r="H491" s="6" t="s">
        <v>55</v>
      </c>
      <c r="I491" s="6">
        <v>50</v>
      </c>
      <c r="J491" s="6">
        <v>20</v>
      </c>
      <c r="K491" s="6"/>
      <c r="L491" s="6" t="s">
        <v>62</v>
      </c>
      <c r="M491" s="6" t="s">
        <v>63</v>
      </c>
      <c r="N491" s="6" t="s">
        <v>45</v>
      </c>
      <c r="O491" s="28" t="s">
        <v>2871</v>
      </c>
    </row>
    <row r="492" spans="1:15" ht="15" x14ac:dyDescent="0.2">
      <c r="A492" s="4" t="s">
        <v>791</v>
      </c>
      <c r="B492" s="4" t="s">
        <v>385</v>
      </c>
      <c r="C492" s="4" t="s">
        <v>385</v>
      </c>
      <c r="D492" s="4" t="s">
        <v>2770</v>
      </c>
      <c r="E492" s="4"/>
      <c r="F492" s="4" t="str">
        <f>CONCATENATE(D492," ",E492," ",G492)</f>
        <v xml:space="preserve">METHOXSALEN G.L.Ph.20μg/ml 100μg L.z.Mod.e.Blu 50 Stck.  </v>
      </c>
      <c r="G492" s="4"/>
      <c r="H492" s="4" t="s">
        <v>55</v>
      </c>
      <c r="I492" s="4">
        <v>50</v>
      </c>
      <c r="J492" s="4">
        <v>20</v>
      </c>
      <c r="K492" s="4" t="s">
        <v>2773</v>
      </c>
      <c r="L492" s="4" t="s">
        <v>1271</v>
      </c>
      <c r="M492" s="4" t="s">
        <v>36</v>
      </c>
      <c r="N492" s="4" t="s">
        <v>27</v>
      </c>
      <c r="O492" s="28" t="s">
        <v>2774</v>
      </c>
    </row>
    <row r="493" spans="1:15" ht="15" x14ac:dyDescent="0.2">
      <c r="A493" s="4" t="s">
        <v>791</v>
      </c>
      <c r="B493" s="4" t="s">
        <v>385</v>
      </c>
      <c r="C493" s="4" t="s">
        <v>385</v>
      </c>
      <c r="D493" s="4" t="s">
        <v>2770</v>
      </c>
      <c r="E493" s="4"/>
      <c r="F493" s="4" t="str">
        <f>CONCATENATE(D493," ",E493," ",G493)</f>
        <v xml:space="preserve">METHOXSALEN G.L.Ph.20μg/ml 100μg L.z.Mod.e.Blu 50 Stck.  </v>
      </c>
      <c r="G493" s="4"/>
      <c r="H493" s="4" t="s">
        <v>55</v>
      </c>
      <c r="I493" s="4">
        <v>50</v>
      </c>
      <c r="J493" s="4">
        <v>20</v>
      </c>
      <c r="K493" s="4" t="s">
        <v>2772</v>
      </c>
      <c r="L493" s="4" t="s">
        <v>1271</v>
      </c>
      <c r="M493" s="4" t="s">
        <v>36</v>
      </c>
      <c r="N493" s="4" t="s">
        <v>27</v>
      </c>
      <c r="O493" s="28" t="s">
        <v>2774</v>
      </c>
    </row>
    <row r="494" spans="1:15" ht="15" x14ac:dyDescent="0.2">
      <c r="A494" s="4" t="s">
        <v>791</v>
      </c>
      <c r="B494" s="4" t="s">
        <v>385</v>
      </c>
      <c r="C494" s="4" t="s">
        <v>385</v>
      </c>
      <c r="D494" s="4" t="s">
        <v>2770</v>
      </c>
      <c r="E494" s="4"/>
      <c r="F494" s="4" t="str">
        <f>CONCATENATE(D494," ",E494," ",G494)</f>
        <v xml:space="preserve">METHOXSALEN G.L.Ph.20μg/ml 100μg L.z.Mod.e.Blu 50 Stck.  </v>
      </c>
      <c r="G494" s="4"/>
      <c r="H494" s="4" t="s">
        <v>55</v>
      </c>
      <c r="I494" s="4">
        <v>50</v>
      </c>
      <c r="J494" s="4">
        <v>20</v>
      </c>
      <c r="K494" s="4" t="s">
        <v>2771</v>
      </c>
      <c r="L494" s="4" t="s">
        <v>1271</v>
      </c>
      <c r="M494" s="4" t="s">
        <v>36</v>
      </c>
      <c r="N494" s="4" t="s">
        <v>27</v>
      </c>
      <c r="O494" s="28" t="s">
        <v>2774</v>
      </c>
    </row>
    <row r="495" spans="1:15" ht="15" x14ac:dyDescent="0.2">
      <c r="A495" s="26" t="s">
        <v>1662</v>
      </c>
      <c r="B495" s="26" t="s">
        <v>2251</v>
      </c>
      <c r="C495" s="26" t="s">
        <v>2251</v>
      </c>
      <c r="D495" s="26" t="s">
        <v>2250</v>
      </c>
      <c r="E495" s="26"/>
      <c r="F495" s="26" t="str">
        <f>CONCATENATE(D495," ",E495," ",G495)</f>
        <v xml:space="preserve">Thymogam 250mg/5ml inj 5ml 1x  </v>
      </c>
      <c r="G495" s="26"/>
      <c r="H495" s="26" t="s">
        <v>55</v>
      </c>
      <c r="I495" s="26">
        <v>1</v>
      </c>
      <c r="J495" s="26">
        <v>250</v>
      </c>
      <c r="K495" s="26"/>
      <c r="L495" s="26" t="s">
        <v>20</v>
      </c>
      <c r="M495" s="26" t="s">
        <v>20</v>
      </c>
      <c r="N495" s="26" t="s">
        <v>30</v>
      </c>
      <c r="O495" s="28" t="s">
        <v>2469</v>
      </c>
    </row>
    <row r="496" spans="1:15" ht="15" x14ac:dyDescent="0.2">
      <c r="A496" s="4" t="s">
        <v>800</v>
      </c>
      <c r="B496" s="4" t="s">
        <v>801</v>
      </c>
      <c r="C496" s="4" t="s">
        <v>801</v>
      </c>
      <c r="D496" s="4" t="s">
        <v>802</v>
      </c>
      <c r="E496" s="4"/>
      <c r="F496" s="4" t="str">
        <f>CONCATENATE(D496," ",E496," ",G496)</f>
        <v xml:space="preserve">CellCept 1g/5ml 110g por orális szuszpenzióhoz 1x  </v>
      </c>
      <c r="G496" s="4"/>
      <c r="H496" s="4" t="s">
        <v>40</v>
      </c>
      <c r="I496" s="4">
        <v>1</v>
      </c>
      <c r="J496" s="4">
        <v>1000</v>
      </c>
      <c r="K496" s="4"/>
      <c r="L496" s="4" t="s">
        <v>35</v>
      </c>
      <c r="M496" s="4" t="s">
        <v>36</v>
      </c>
      <c r="N496" s="4" t="s">
        <v>27</v>
      </c>
      <c r="O496" s="28" t="s">
        <v>2714</v>
      </c>
    </row>
    <row r="497" spans="1:15" ht="15" x14ac:dyDescent="0.2">
      <c r="A497" s="26" t="s">
        <v>800</v>
      </c>
      <c r="B497" s="26" t="s">
        <v>801</v>
      </c>
      <c r="C497" s="26" t="s">
        <v>2342</v>
      </c>
      <c r="D497" s="26" t="s">
        <v>2341</v>
      </c>
      <c r="E497" s="26"/>
      <c r="F497" s="26" t="str">
        <f>CONCATENATE(D497," ",E497," ",G497)</f>
        <v xml:space="preserve">Cellcept 1g/5ml por szuszp-hoz 110g 1x  </v>
      </c>
      <c r="G497" s="26"/>
      <c r="H497" s="26" t="s">
        <v>55</v>
      </c>
      <c r="I497" s="26">
        <v>1</v>
      </c>
      <c r="J497" s="26">
        <v>1000</v>
      </c>
      <c r="K497" s="26"/>
      <c r="L497" s="26" t="s">
        <v>20</v>
      </c>
      <c r="M497" s="26" t="s">
        <v>20</v>
      </c>
      <c r="N497" s="26" t="s">
        <v>30</v>
      </c>
      <c r="O497" s="28" t="s">
        <v>2779</v>
      </c>
    </row>
    <row r="498" spans="1:15" ht="15" x14ac:dyDescent="0.2">
      <c r="A498" s="26" t="s">
        <v>2834</v>
      </c>
      <c r="B498" s="26" t="s">
        <v>2833</v>
      </c>
      <c r="C498" s="26" t="s">
        <v>2833</v>
      </c>
      <c r="D498" s="26" t="s">
        <v>2832</v>
      </c>
      <c r="E498" s="26"/>
      <c r="F498" s="26" t="str">
        <f>CONCATENATE(D498," ",E498," ",G498)</f>
        <v xml:space="preserve">Cosentyx 75mg old inj et fecskendőben 1x  </v>
      </c>
      <c r="G498" s="26"/>
      <c r="H498" s="26" t="s">
        <v>55</v>
      </c>
      <c r="I498" s="26">
        <v>1</v>
      </c>
      <c r="J498" s="26">
        <v>75</v>
      </c>
      <c r="K498" s="26" t="s">
        <v>20</v>
      </c>
      <c r="L498" s="26" t="s">
        <v>20</v>
      </c>
      <c r="M498" s="26" t="s">
        <v>20</v>
      </c>
      <c r="N498" s="26" t="s">
        <v>30</v>
      </c>
      <c r="O498" s="28" t="s">
        <v>2779</v>
      </c>
    </row>
    <row r="499" spans="1:15" ht="15" x14ac:dyDescent="0.25">
      <c r="A499" s="63" t="s">
        <v>2938</v>
      </c>
      <c r="B499" s="61" t="s">
        <v>2937</v>
      </c>
      <c r="C499" s="61" t="s">
        <v>2937</v>
      </c>
      <c r="D499" s="64" t="s">
        <v>2925</v>
      </c>
      <c r="E499" s="61"/>
      <c r="F499" s="61" t="str">
        <f>CONCATENATE(D499," ",E499," ",G499)</f>
        <v xml:space="preserve">Fyarro 100 mg/20 ml SDV 1X20 ml  </v>
      </c>
      <c r="G499" s="64"/>
      <c r="H499" s="61" t="s">
        <v>55</v>
      </c>
      <c r="I499" s="61">
        <v>1</v>
      </c>
      <c r="J499" s="61">
        <v>100</v>
      </c>
      <c r="K499" s="61" t="s">
        <v>2915</v>
      </c>
      <c r="L499" s="61" t="s">
        <v>20</v>
      </c>
      <c r="M499" s="61" t="s">
        <v>20</v>
      </c>
      <c r="N499" s="61" t="s">
        <v>2909</v>
      </c>
      <c r="O499" s="28">
        <v>46149</v>
      </c>
    </row>
    <row r="500" spans="1:15" ht="15" x14ac:dyDescent="0.2">
      <c r="A500" s="6" t="s">
        <v>2417</v>
      </c>
      <c r="B500" s="6" t="s">
        <v>2458</v>
      </c>
      <c r="C500" s="6" t="s">
        <v>2458</v>
      </c>
      <c r="D500" s="6" t="s">
        <v>2418</v>
      </c>
      <c r="E500" s="6"/>
      <c r="F500" s="6" t="str">
        <f>CONCATENATE(D500," ",E500," ",G500)</f>
        <v xml:space="preserve">Azathioprine SANDOZ 25mg tbl 30x  </v>
      </c>
      <c r="G500" s="6"/>
      <c r="H500" s="6" t="s">
        <v>40</v>
      </c>
      <c r="I500" s="6">
        <v>30</v>
      </c>
      <c r="J500" s="6">
        <v>25</v>
      </c>
      <c r="K500" s="6"/>
      <c r="L500" s="6" t="s">
        <v>287</v>
      </c>
      <c r="M500" s="6" t="s">
        <v>288</v>
      </c>
      <c r="N500" s="6" t="s">
        <v>45</v>
      </c>
      <c r="O500" s="28">
        <v>45749</v>
      </c>
    </row>
    <row r="501" spans="1:15" ht="15" x14ac:dyDescent="0.2">
      <c r="A501" s="26" t="s">
        <v>2417</v>
      </c>
      <c r="B501" s="26" t="s">
        <v>2458</v>
      </c>
      <c r="C501" s="26" t="s">
        <v>2458</v>
      </c>
      <c r="D501" s="26" t="s">
        <v>2415</v>
      </c>
      <c r="E501" s="26"/>
      <c r="F501" s="26" t="str">
        <f>CONCATENATE(D501," ",E501," ",G501)</f>
        <v xml:space="preserve">Imuran 25 mg x 100 tbl Aspen Pharma  </v>
      </c>
      <c r="G501" s="26"/>
      <c r="H501" s="26" t="s">
        <v>40</v>
      </c>
      <c r="I501" s="26">
        <v>100</v>
      </c>
      <c r="J501" s="26">
        <v>25</v>
      </c>
      <c r="K501" s="26"/>
      <c r="L501" s="26" t="s">
        <v>664</v>
      </c>
      <c r="M501" s="26" t="s">
        <v>665</v>
      </c>
      <c r="N501" s="26" t="s">
        <v>30</v>
      </c>
      <c r="O501" s="28">
        <v>45749</v>
      </c>
    </row>
    <row r="502" spans="1:15" ht="15" x14ac:dyDescent="0.2">
      <c r="A502" s="4" t="s">
        <v>2417</v>
      </c>
      <c r="B502" s="4" t="s">
        <v>2458</v>
      </c>
      <c r="C502" s="4" t="s">
        <v>2458</v>
      </c>
      <c r="D502" s="4" t="s">
        <v>2447</v>
      </c>
      <c r="E502" s="4"/>
      <c r="F502" s="4" t="str">
        <f>CONCATENATE(D502," ",E502," ",G502)</f>
        <v xml:space="preserve">Imuran 50mg bevont tabletta 100x  </v>
      </c>
      <c r="G502" s="4"/>
      <c r="H502" s="4" t="s">
        <v>40</v>
      </c>
      <c r="I502" s="4">
        <v>100</v>
      </c>
      <c r="J502" s="4">
        <v>50</v>
      </c>
      <c r="K502" s="4"/>
      <c r="L502" s="4" t="s">
        <v>664</v>
      </c>
      <c r="M502" s="4" t="s">
        <v>665</v>
      </c>
      <c r="N502" s="4" t="s">
        <v>27</v>
      </c>
      <c r="O502" s="28" t="s">
        <v>2461</v>
      </c>
    </row>
    <row r="503" spans="1:15" ht="15" x14ac:dyDescent="0.2">
      <c r="A503" s="26" t="s">
        <v>2417</v>
      </c>
      <c r="B503" s="26" t="s">
        <v>2458</v>
      </c>
      <c r="C503" s="26" t="s">
        <v>2458</v>
      </c>
      <c r="D503" s="26" t="s">
        <v>2416</v>
      </c>
      <c r="E503" s="26"/>
      <c r="F503" s="26" t="str">
        <f>CONCATENATE(D503," ",E503," ",G503)</f>
        <v xml:space="preserve">Imuran 50mg x 100 tbl, Aspen Pharma  </v>
      </c>
      <c r="G503" s="26"/>
      <c r="H503" s="26" t="s">
        <v>40</v>
      </c>
      <c r="I503" s="26">
        <v>100</v>
      </c>
      <c r="J503" s="26">
        <v>50</v>
      </c>
      <c r="K503" s="26"/>
      <c r="L503" s="26" t="s">
        <v>664</v>
      </c>
      <c r="M503" s="26" t="s">
        <v>665</v>
      </c>
      <c r="N503" s="26" t="s">
        <v>30</v>
      </c>
      <c r="O503" s="28" t="s">
        <v>2469</v>
      </c>
    </row>
    <row r="504" spans="1:15" ht="15" x14ac:dyDescent="0.2">
      <c r="A504" s="6" t="s">
        <v>2417</v>
      </c>
      <c r="B504" s="6" t="s">
        <v>2458</v>
      </c>
      <c r="C504" s="6" t="s">
        <v>2458</v>
      </c>
      <c r="D504" s="6" t="s">
        <v>2419</v>
      </c>
      <c r="E504" s="6"/>
      <c r="F504" s="6" t="str">
        <f>CONCATENATE(D504," ",E504," ",G504)</f>
        <v xml:space="preserve">Azathioprine CF 50mg tbl 30x  </v>
      </c>
      <c r="G504" s="6"/>
      <c r="H504" s="6" t="s">
        <v>40</v>
      </c>
      <c r="I504" s="6">
        <v>30</v>
      </c>
      <c r="J504" s="6">
        <v>50</v>
      </c>
      <c r="K504" s="6"/>
      <c r="L504" s="6" t="s">
        <v>287</v>
      </c>
      <c r="M504" s="6" t="s">
        <v>288</v>
      </c>
      <c r="N504" s="6" t="s">
        <v>45</v>
      </c>
      <c r="O504" s="28">
        <v>45749</v>
      </c>
    </row>
    <row r="505" spans="1:15" ht="15" x14ac:dyDescent="0.2">
      <c r="A505" s="26" t="s">
        <v>2395</v>
      </c>
      <c r="B505" s="26" t="s">
        <v>2422</v>
      </c>
      <c r="C505" s="26" t="s">
        <v>2394</v>
      </c>
      <c r="D505" s="26" t="s">
        <v>2393</v>
      </c>
      <c r="E505" s="26"/>
      <c r="F505" s="26" t="str">
        <f>CONCATENATE(D505," ",E505," ",G505)</f>
        <v xml:space="preserve">Jylamvo 2mg/ml bels. oldat 60ml 1x  </v>
      </c>
      <c r="G505" s="26"/>
      <c r="H505" s="26" t="s">
        <v>55</v>
      </c>
      <c r="I505" s="26">
        <v>1</v>
      </c>
      <c r="J505" s="26">
        <v>120</v>
      </c>
      <c r="K505" s="26"/>
      <c r="L505" s="26"/>
      <c r="M505" s="26"/>
      <c r="N505" s="26" t="s">
        <v>30</v>
      </c>
      <c r="O505" s="28" t="s">
        <v>2469</v>
      </c>
    </row>
    <row r="506" spans="1:15" ht="15" x14ac:dyDescent="0.2">
      <c r="A506" s="4" t="s">
        <v>803</v>
      </c>
      <c r="B506" s="4" t="s">
        <v>804</v>
      </c>
      <c r="C506" s="4" t="s">
        <v>804</v>
      </c>
      <c r="D506" s="4" t="s">
        <v>805</v>
      </c>
      <c r="E506" s="4"/>
      <c r="F506" s="4" t="str">
        <f>CONCATENATE(D506," ",E506," ",G506)</f>
        <v xml:space="preserve">Ambene parenteral 400mg oldatos injekció 1x2ml  </v>
      </c>
      <c r="G506" s="4"/>
      <c r="H506" s="4" t="s">
        <v>55</v>
      </c>
      <c r="I506" s="4">
        <v>1</v>
      </c>
      <c r="J506" s="4">
        <v>400</v>
      </c>
      <c r="K506" s="4"/>
      <c r="L506" s="4" t="s">
        <v>35</v>
      </c>
      <c r="M506" s="4" t="s">
        <v>36</v>
      </c>
      <c r="N506" s="4" t="s">
        <v>27</v>
      </c>
      <c r="O506" s="28" t="s">
        <v>2356</v>
      </c>
    </row>
    <row r="507" spans="1:15" ht="15" x14ac:dyDescent="0.2">
      <c r="A507" s="4" t="s">
        <v>806</v>
      </c>
      <c r="B507" s="4" t="s">
        <v>807</v>
      </c>
      <c r="C507" s="4" t="s">
        <v>807</v>
      </c>
      <c r="D507" s="4" t="s">
        <v>2448</v>
      </c>
      <c r="E507" s="4"/>
      <c r="F507" s="4" t="str">
        <f>CONCATENATE(D507," ",E507," ",G507)</f>
        <v xml:space="preserve">Ketorolac Aurobindo 30mg/ml oldatos injekció 3x1ml  </v>
      </c>
      <c r="G507" s="4"/>
      <c r="H507" s="4" t="s">
        <v>55</v>
      </c>
      <c r="I507" s="4">
        <v>3</v>
      </c>
      <c r="J507" s="4">
        <v>30</v>
      </c>
      <c r="K507" s="4"/>
      <c r="L507" s="4" t="s">
        <v>84</v>
      </c>
      <c r="M507" s="4" t="s">
        <v>85</v>
      </c>
      <c r="N507" s="4" t="s">
        <v>27</v>
      </c>
      <c r="O507" s="28" t="s">
        <v>2714</v>
      </c>
    </row>
    <row r="508" spans="1:15" ht="15" x14ac:dyDescent="0.2">
      <c r="A508" s="4" t="s">
        <v>806</v>
      </c>
      <c r="B508" s="4" t="s">
        <v>2298</v>
      </c>
      <c r="C508" s="4" t="s">
        <v>807</v>
      </c>
      <c r="D508" s="4" t="s">
        <v>2322</v>
      </c>
      <c r="E508" s="4"/>
      <c r="F508" s="4" t="str">
        <f>CONCATENATE(D508," ",E508," ",G508)</f>
        <v xml:space="preserve">Ketorolac Mylan 30mg/ml oldatos injekció 3x1ml  </v>
      </c>
      <c r="G508" s="4"/>
      <c r="H508" s="4" t="s">
        <v>55</v>
      </c>
      <c r="I508" s="4">
        <v>3</v>
      </c>
      <c r="J508" s="4">
        <v>30</v>
      </c>
      <c r="K508" s="4"/>
      <c r="L508" s="4" t="s">
        <v>84</v>
      </c>
      <c r="M508" s="4" t="s">
        <v>85</v>
      </c>
      <c r="N508" s="4" t="s">
        <v>27</v>
      </c>
      <c r="O508" s="28" t="s">
        <v>2356</v>
      </c>
    </row>
    <row r="509" spans="1:15" ht="15" x14ac:dyDescent="0.2">
      <c r="A509" s="26" t="s">
        <v>806</v>
      </c>
      <c r="B509" s="26" t="s">
        <v>2298</v>
      </c>
      <c r="C509" s="26" t="s">
        <v>808</v>
      </c>
      <c r="D509" s="26" t="s">
        <v>809</v>
      </c>
      <c r="E509" s="26"/>
      <c r="F509" s="26" t="str">
        <f>CONCATENATE(D509," ",E509," ",G509)</f>
        <v xml:space="preserve">Tora-Dol 30mg/ml old inj 1ml 3x  </v>
      </c>
      <c r="G509" s="26"/>
      <c r="H509" s="26" t="s">
        <v>55</v>
      </c>
      <c r="I509" s="26">
        <v>3</v>
      </c>
      <c r="J509" s="26">
        <v>30</v>
      </c>
      <c r="K509" s="26"/>
      <c r="L509" s="26" t="s">
        <v>84</v>
      </c>
      <c r="M509" s="26" t="s">
        <v>85</v>
      </c>
      <c r="N509" s="26" t="s">
        <v>30</v>
      </c>
      <c r="O509" s="28" t="s">
        <v>2779</v>
      </c>
    </row>
    <row r="510" spans="1:15" ht="15" x14ac:dyDescent="0.2">
      <c r="A510" s="6" t="s">
        <v>810</v>
      </c>
      <c r="B510" s="6" t="s">
        <v>811</v>
      </c>
      <c r="C510" s="6" t="s">
        <v>811</v>
      </c>
      <c r="D510" s="6" t="s">
        <v>2364</v>
      </c>
      <c r="E510" s="6"/>
      <c r="F510" s="6" t="str">
        <f>CONCATENATE(D510," ",E510," ",G510)</f>
        <v xml:space="preserve">Piroxicam Ratiopharm Inj. 20mg/ml 10x  </v>
      </c>
      <c r="G510" s="6"/>
      <c r="H510" s="6" t="s">
        <v>55</v>
      </c>
      <c r="I510" s="6">
        <v>10</v>
      </c>
      <c r="J510" s="6">
        <v>20</v>
      </c>
      <c r="K510" s="6"/>
      <c r="L510" s="6" t="s">
        <v>35</v>
      </c>
      <c r="M510" s="6" t="s">
        <v>36</v>
      </c>
      <c r="N510" s="6" t="s">
        <v>45</v>
      </c>
      <c r="O510" s="28" t="s">
        <v>2360</v>
      </c>
    </row>
    <row r="511" spans="1:15" ht="15" x14ac:dyDescent="0.2">
      <c r="A511" s="26" t="s">
        <v>810</v>
      </c>
      <c r="B511" s="26" t="s">
        <v>811</v>
      </c>
      <c r="C511" s="26" t="s">
        <v>811</v>
      </c>
      <c r="D511" s="26" t="s">
        <v>2851</v>
      </c>
      <c r="E511" s="26"/>
      <c r="F511" s="26" t="str">
        <f>CONCATENATE(D511," ",E511," ",G511)</f>
        <v xml:space="preserve">Piroxicam RTP 20mg/ml old inj 1ml 150x  </v>
      </c>
      <c r="G511" s="26"/>
      <c r="H511" s="26" t="s">
        <v>55</v>
      </c>
      <c r="I511" s="26">
        <v>150</v>
      </c>
      <c r="J511" s="26">
        <v>20</v>
      </c>
      <c r="K511" s="26"/>
      <c r="L511" s="26"/>
      <c r="M511" s="26"/>
      <c r="N511" s="26" t="s">
        <v>30</v>
      </c>
      <c r="O511" s="28" t="s">
        <v>2779</v>
      </c>
    </row>
    <row r="512" spans="1:15" ht="15" x14ac:dyDescent="0.2">
      <c r="A512" s="26" t="s">
        <v>810</v>
      </c>
      <c r="B512" s="26" t="s">
        <v>811</v>
      </c>
      <c r="C512" s="26" t="s">
        <v>811</v>
      </c>
      <c r="D512" s="26" t="s">
        <v>812</v>
      </c>
      <c r="E512" s="26"/>
      <c r="F512" s="26" t="str">
        <f>CONCATENATE(D512," ",E512," ",G512)</f>
        <v xml:space="preserve">Piroxicam RTP 20mg/ml old inj 1ml 10x  </v>
      </c>
      <c r="G512" s="26"/>
      <c r="H512" s="26" t="s">
        <v>55</v>
      </c>
      <c r="I512" s="26">
        <v>10</v>
      </c>
      <c r="J512" s="26">
        <v>20</v>
      </c>
      <c r="K512" s="26"/>
      <c r="L512" s="26" t="s">
        <v>35</v>
      </c>
      <c r="M512" s="26" t="s">
        <v>36</v>
      </c>
      <c r="N512" s="26" t="s">
        <v>30</v>
      </c>
      <c r="O512" s="28" t="s">
        <v>2469</v>
      </c>
    </row>
    <row r="513" spans="1:15" ht="15" x14ac:dyDescent="0.2">
      <c r="A513" s="26" t="s">
        <v>2672</v>
      </c>
      <c r="B513" s="26" t="s">
        <v>2671</v>
      </c>
      <c r="C513" s="26" t="s">
        <v>2671</v>
      </c>
      <c r="D513" s="26" t="s">
        <v>2669</v>
      </c>
      <c r="E513" s="26"/>
      <c r="F513" s="26" t="str">
        <f>CONCATENATE(D513," ",E513," ",G513)</f>
        <v xml:space="preserve">Ibuprofen B Braun 400 mg infúzó 10X100 ml  </v>
      </c>
      <c r="G513" s="26"/>
      <c r="H513" s="26" t="s">
        <v>55</v>
      </c>
      <c r="I513" s="26">
        <v>10</v>
      </c>
      <c r="J513" s="26">
        <v>400</v>
      </c>
      <c r="K513" s="26" t="s">
        <v>114</v>
      </c>
      <c r="L513" s="21" t="s">
        <v>35</v>
      </c>
      <c r="M513" s="21" t="s">
        <v>36</v>
      </c>
      <c r="N513" s="26" t="s">
        <v>30</v>
      </c>
      <c r="O513" s="28">
        <v>46040</v>
      </c>
    </row>
    <row r="514" spans="1:15" ht="15" x14ac:dyDescent="0.2">
      <c r="A514" s="4" t="s">
        <v>2672</v>
      </c>
      <c r="B514" s="4" t="s">
        <v>2671</v>
      </c>
      <c r="C514" s="4" t="s">
        <v>2671</v>
      </c>
      <c r="D514" s="4" t="s">
        <v>2676</v>
      </c>
      <c r="E514" s="4"/>
      <c r="F514" s="4" t="str">
        <f>CONCATENATE(D514," ",E514," ",G514)</f>
        <v xml:space="preserve">IBUPROFEN B.Braun 400 mg Infusionslösung 10x100 ml  </v>
      </c>
      <c r="G514" s="4"/>
      <c r="H514" s="4" t="s">
        <v>55</v>
      </c>
      <c r="I514" s="4">
        <v>10</v>
      </c>
      <c r="J514" s="4">
        <v>400</v>
      </c>
      <c r="K514" s="4" t="s">
        <v>2679</v>
      </c>
      <c r="L514" s="4" t="s">
        <v>35</v>
      </c>
      <c r="M514" s="4" t="s">
        <v>36</v>
      </c>
      <c r="N514" s="4" t="s">
        <v>27</v>
      </c>
      <c r="O514" s="28" t="s">
        <v>2680</v>
      </c>
    </row>
    <row r="515" spans="1:15" ht="15" x14ac:dyDescent="0.2">
      <c r="A515" s="69" t="s">
        <v>2672</v>
      </c>
      <c r="B515" s="69" t="s">
        <v>2671</v>
      </c>
      <c r="C515" s="69" t="s">
        <v>2671</v>
      </c>
      <c r="D515" s="69" t="s">
        <v>2674</v>
      </c>
      <c r="E515" s="69"/>
      <c r="F515" s="69" t="str">
        <f>CONCATENATE(D515," ",E515," ",G515)</f>
        <v xml:space="preserve">IBUPROFEN B BRAUN 400MG INF 10X100ML  </v>
      </c>
      <c r="G515" s="69"/>
      <c r="H515" s="69" t="s">
        <v>55</v>
      </c>
      <c r="I515" s="69">
        <v>10</v>
      </c>
      <c r="J515" s="69">
        <v>400</v>
      </c>
      <c r="K515" s="69" t="s">
        <v>2667</v>
      </c>
      <c r="L515" s="69" t="s">
        <v>35</v>
      </c>
      <c r="M515" s="69" t="s">
        <v>36</v>
      </c>
      <c r="N515" s="69" t="s">
        <v>861</v>
      </c>
      <c r="O515" s="28">
        <v>46035</v>
      </c>
    </row>
    <row r="516" spans="1:15" ht="15" x14ac:dyDescent="0.2">
      <c r="A516" s="4" t="s">
        <v>2672</v>
      </c>
      <c r="B516" s="4" t="s">
        <v>2671</v>
      </c>
      <c r="C516" s="4" t="s">
        <v>2671</v>
      </c>
      <c r="D516" s="4" t="s">
        <v>2676</v>
      </c>
      <c r="E516" s="4"/>
      <c r="F516" s="4" t="str">
        <f>CONCATENATE(D516," ",E516," ",G516)</f>
        <v xml:space="preserve">IBUPROFEN B.Braun 400 mg Infusionslösung 10x100 ml  </v>
      </c>
      <c r="G516" s="4"/>
      <c r="H516" s="4" t="s">
        <v>55</v>
      </c>
      <c r="I516" s="4">
        <v>10</v>
      </c>
      <c r="J516" s="4">
        <v>400</v>
      </c>
      <c r="K516" s="4" t="s">
        <v>2678</v>
      </c>
      <c r="L516" s="4" t="s">
        <v>35</v>
      </c>
      <c r="M516" s="4" t="s">
        <v>36</v>
      </c>
      <c r="N516" s="4" t="s">
        <v>27</v>
      </c>
      <c r="O516" s="28" t="s">
        <v>2680</v>
      </c>
    </row>
    <row r="517" spans="1:15" ht="15" x14ac:dyDescent="0.2">
      <c r="A517" s="26" t="s">
        <v>2672</v>
      </c>
      <c r="B517" s="26" t="s">
        <v>2671</v>
      </c>
      <c r="C517" s="26" t="s">
        <v>2671</v>
      </c>
      <c r="D517" s="26" t="s">
        <v>2670</v>
      </c>
      <c r="E517" s="26"/>
      <c r="F517" s="26" t="str">
        <f>CONCATENATE(D517," ",E517," ",G517)</f>
        <v xml:space="preserve">Ibuprofen B Braun 600 mg infúzió 10X100 ml  </v>
      </c>
      <c r="G517" s="26"/>
      <c r="H517" s="26" t="s">
        <v>55</v>
      </c>
      <c r="I517" s="26">
        <v>10</v>
      </c>
      <c r="J517" s="26">
        <v>600</v>
      </c>
      <c r="K517" s="26" t="s">
        <v>114</v>
      </c>
      <c r="L517" s="21" t="s">
        <v>35</v>
      </c>
      <c r="M517" s="21" t="s">
        <v>36</v>
      </c>
      <c r="N517" s="26" t="s">
        <v>30</v>
      </c>
      <c r="O517" s="28">
        <v>46040</v>
      </c>
    </row>
    <row r="518" spans="1:15" ht="15" x14ac:dyDescent="0.2">
      <c r="A518" s="69" t="s">
        <v>2672</v>
      </c>
      <c r="B518" s="69" t="s">
        <v>2671</v>
      </c>
      <c r="C518" s="69" t="s">
        <v>2671</v>
      </c>
      <c r="D518" s="69" t="s">
        <v>2675</v>
      </c>
      <c r="E518" s="69"/>
      <c r="F518" s="69" t="str">
        <f>CONCATENATE(D518," ",E518," ",G518)</f>
        <v xml:space="preserve">IBUPROFEN B BRAUN 600MG INF 10X100ML           </v>
      </c>
      <c r="G518" s="69"/>
      <c r="H518" s="69" t="s">
        <v>55</v>
      </c>
      <c r="I518" s="69">
        <v>10</v>
      </c>
      <c r="J518" s="69">
        <v>600</v>
      </c>
      <c r="K518" s="69" t="s">
        <v>2667</v>
      </c>
      <c r="L518" s="69" t="s">
        <v>35</v>
      </c>
      <c r="M518" s="69" t="s">
        <v>36</v>
      </c>
      <c r="N518" s="69" t="s">
        <v>861</v>
      </c>
      <c r="O518" s="28">
        <v>46035</v>
      </c>
    </row>
    <row r="519" spans="1:15" ht="15" x14ac:dyDescent="0.2">
      <c r="A519" s="4" t="s">
        <v>2672</v>
      </c>
      <c r="B519" s="4" t="s">
        <v>2671</v>
      </c>
      <c r="C519" s="4" t="s">
        <v>2671</v>
      </c>
      <c r="D519" s="4" t="s">
        <v>2677</v>
      </c>
      <c r="E519" s="4"/>
      <c r="F519" s="4" t="str">
        <f>CONCATENATE(D519," ",E519," ",G519)</f>
        <v xml:space="preserve">IBUPROFEN B.Braun 600 mg Infusionslösung 10x100 ml  </v>
      </c>
      <c r="G519" s="4"/>
      <c r="H519" s="4" t="s">
        <v>55</v>
      </c>
      <c r="I519" s="4">
        <v>10</v>
      </c>
      <c r="J519" s="4">
        <v>600</v>
      </c>
      <c r="K519" s="4" t="s">
        <v>221</v>
      </c>
      <c r="L519" s="4" t="s">
        <v>35</v>
      </c>
      <c r="M519" s="4" t="s">
        <v>36</v>
      </c>
      <c r="N519" s="4" t="s">
        <v>27</v>
      </c>
      <c r="O519" s="28" t="s">
        <v>2680</v>
      </c>
    </row>
    <row r="520" spans="1:15" ht="15" x14ac:dyDescent="0.2">
      <c r="A520" s="4" t="s">
        <v>2337</v>
      </c>
      <c r="B520" s="4" t="s">
        <v>2338</v>
      </c>
      <c r="C520" s="4" t="s">
        <v>2338</v>
      </c>
      <c r="D520" s="4" t="s">
        <v>2467</v>
      </c>
      <c r="E520" s="4"/>
      <c r="F520" s="4" t="str">
        <f>CONCATENATE(D520," ",E520," ",G520)</f>
        <v xml:space="preserve">VERBORIL 50 MG KAPSELN 60X                                                                                                </v>
      </c>
      <c r="G520" s="4"/>
      <c r="H520" s="4" t="s">
        <v>40</v>
      </c>
      <c r="I520" s="4">
        <v>60</v>
      </c>
      <c r="J520" s="4">
        <v>50</v>
      </c>
      <c r="K520" s="4"/>
      <c r="L520" s="4"/>
      <c r="M520" s="4"/>
      <c r="N520" s="4" t="s">
        <v>167</v>
      </c>
      <c r="O520" s="28" t="s">
        <v>2779</v>
      </c>
    </row>
    <row r="521" spans="1:15" ht="15" x14ac:dyDescent="0.2">
      <c r="A521" s="4" t="s">
        <v>813</v>
      </c>
      <c r="B521" s="4" t="s">
        <v>814</v>
      </c>
      <c r="C521" s="4" t="s">
        <v>816</v>
      </c>
      <c r="D521" s="4" t="s">
        <v>2255</v>
      </c>
      <c r="E521" s="4"/>
      <c r="F521" s="4" t="str">
        <f>CONCATENATE(D521," ",E521," ",G521)</f>
        <v>Cupripen 250mg kapszula 30x  30x</v>
      </c>
      <c r="G521" s="4" t="s">
        <v>73</v>
      </c>
      <c r="H521" s="4" t="s">
        <v>40</v>
      </c>
      <c r="I521" s="4">
        <v>30</v>
      </c>
      <c r="J521" s="4">
        <v>250</v>
      </c>
      <c r="K521" s="4"/>
      <c r="L521" s="4" t="s">
        <v>20</v>
      </c>
      <c r="M521" s="4" t="s">
        <v>20</v>
      </c>
      <c r="N521" s="4" t="s">
        <v>27</v>
      </c>
      <c r="O521" s="28" t="s">
        <v>2714</v>
      </c>
    </row>
    <row r="522" spans="1:15" ht="15" x14ac:dyDescent="0.2">
      <c r="A522" s="6" t="s">
        <v>813</v>
      </c>
      <c r="B522" s="6" t="s">
        <v>814</v>
      </c>
      <c r="C522" s="6" t="s">
        <v>816</v>
      </c>
      <c r="D522" s="6" t="s">
        <v>2884</v>
      </c>
      <c r="E522" s="6"/>
      <c r="F522" s="6" t="str">
        <f>CONCATENATE(D522," ",E522," ",G522)</f>
        <v xml:space="preserve">Cupripén 250mg kapsz. 30x  </v>
      </c>
      <c r="G522" s="6"/>
      <c r="H522" s="6" t="s">
        <v>40</v>
      </c>
      <c r="I522" s="6">
        <v>30</v>
      </c>
      <c r="J522" s="6">
        <v>250</v>
      </c>
      <c r="K522" s="6"/>
      <c r="L522" s="6" t="s">
        <v>2582</v>
      </c>
      <c r="M522" s="6" t="s">
        <v>146</v>
      </c>
      <c r="N522" s="6" t="s">
        <v>45</v>
      </c>
      <c r="O522" s="28" t="s">
        <v>2871</v>
      </c>
    </row>
    <row r="523" spans="1:15" ht="15" x14ac:dyDescent="0.2">
      <c r="A523" s="4" t="s">
        <v>813</v>
      </c>
      <c r="B523" s="4" t="s">
        <v>814</v>
      </c>
      <c r="C523" s="4" t="s">
        <v>816</v>
      </c>
      <c r="D523" s="4" t="s">
        <v>2449</v>
      </c>
      <c r="E523" s="4"/>
      <c r="F523" s="4" t="str">
        <f>CONCATENATE(D523," ",E523," ",G523)</f>
        <v xml:space="preserve">Metalcaptase 300mg gyomornedv-ellenálló tabletta 100x  </v>
      </c>
      <c r="G523" s="4"/>
      <c r="H523" s="4" t="s">
        <v>40</v>
      </c>
      <c r="I523" s="4">
        <v>100</v>
      </c>
      <c r="J523" s="4">
        <v>300</v>
      </c>
      <c r="K523" s="4"/>
      <c r="L523" s="4" t="s">
        <v>1271</v>
      </c>
      <c r="M523" s="4" t="s">
        <v>36</v>
      </c>
      <c r="N523" s="4" t="s">
        <v>27</v>
      </c>
      <c r="O523" s="28" t="s">
        <v>2461</v>
      </c>
    </row>
    <row r="524" spans="1:15" ht="15" x14ac:dyDescent="0.2">
      <c r="A524" s="4" t="s">
        <v>813</v>
      </c>
      <c r="B524" s="4" t="s">
        <v>814</v>
      </c>
      <c r="C524" s="4" t="s">
        <v>816</v>
      </c>
      <c r="D524" s="4" t="s">
        <v>2450</v>
      </c>
      <c r="E524" s="4"/>
      <c r="F524" s="4" t="str">
        <f>CONCATENATE(D524," ",E524," ",G524)</f>
        <v xml:space="preserve">Metalcaptase 300mg gyomornedv-ellenálló tabletta 50x  </v>
      </c>
      <c r="G524" s="4"/>
      <c r="H524" s="4" t="s">
        <v>40</v>
      </c>
      <c r="I524" s="4">
        <v>50</v>
      </c>
      <c r="J524" s="4">
        <v>300</v>
      </c>
      <c r="K524" s="4"/>
      <c r="L524" s="4" t="s">
        <v>1271</v>
      </c>
      <c r="M524" s="4" t="s">
        <v>36</v>
      </c>
      <c r="N524" s="4" t="s">
        <v>27</v>
      </c>
      <c r="O524" s="28" t="s">
        <v>2461</v>
      </c>
    </row>
    <row r="525" spans="1:15" ht="15" x14ac:dyDescent="0.2">
      <c r="A525" s="6" t="s">
        <v>813</v>
      </c>
      <c r="B525" s="6" t="s">
        <v>814</v>
      </c>
      <c r="C525" s="6" t="s">
        <v>817</v>
      </c>
      <c r="D525" s="6" t="s">
        <v>819</v>
      </c>
      <c r="E525" s="6" t="s">
        <v>938</v>
      </c>
      <c r="F525" s="6" t="str">
        <f>CONCATENATE(D525," ",E525," ",G525)</f>
        <v>Metalcaptase  300mg 100x Tbl</v>
      </c>
      <c r="G525" s="6" t="s">
        <v>484</v>
      </c>
      <c r="H525" s="6" t="s">
        <v>40</v>
      </c>
      <c r="I525" s="6">
        <v>100</v>
      </c>
      <c r="J525" s="6">
        <v>300</v>
      </c>
      <c r="K525" s="6"/>
      <c r="L525" s="6"/>
      <c r="M525" s="6"/>
      <c r="N525" s="6" t="s">
        <v>45</v>
      </c>
      <c r="O525" s="28" t="s">
        <v>2871</v>
      </c>
    </row>
    <row r="526" spans="1:15" ht="15" x14ac:dyDescent="0.2">
      <c r="A526" s="26" t="s">
        <v>813</v>
      </c>
      <c r="B526" s="26" t="s">
        <v>814</v>
      </c>
      <c r="C526" s="26" t="s">
        <v>814</v>
      </c>
      <c r="D526" s="26" t="s">
        <v>818</v>
      </c>
      <c r="E526" s="26"/>
      <c r="F526" s="26" t="str">
        <f>CONCATENATE(D526," ",E526," ",G526)</f>
        <v xml:space="preserve">Metalcaptase 300mg tabletta 100x  </v>
      </c>
      <c r="G526" s="26"/>
      <c r="H526" s="26" t="s">
        <v>40</v>
      </c>
      <c r="I526" s="26">
        <v>100</v>
      </c>
      <c r="J526" s="26">
        <v>300</v>
      </c>
      <c r="K526" s="26"/>
      <c r="L526" s="26" t="s">
        <v>35</v>
      </c>
      <c r="M526" s="26" t="s">
        <v>36</v>
      </c>
      <c r="N526" s="26" t="s">
        <v>30</v>
      </c>
      <c r="O526" s="28" t="s">
        <v>2779</v>
      </c>
    </row>
    <row r="527" spans="1:15" ht="15" x14ac:dyDescent="0.2">
      <c r="A527" s="26" t="s">
        <v>813</v>
      </c>
      <c r="B527" s="26" t="s">
        <v>814</v>
      </c>
      <c r="C527" s="26" t="s">
        <v>814</v>
      </c>
      <c r="D527" s="26" t="s">
        <v>2849</v>
      </c>
      <c r="E527" s="26"/>
      <c r="F527" s="26" t="str">
        <f>CONCATENATE(D527," ",E527," ",G527)</f>
        <v xml:space="preserve">Metalcaptase 300mg tabletta 50x  </v>
      </c>
      <c r="G527" s="26"/>
      <c r="H527" s="26" t="s">
        <v>40</v>
      </c>
      <c r="I527" s="26">
        <v>50</v>
      </c>
      <c r="J527" s="26">
        <v>300</v>
      </c>
      <c r="K527" s="26"/>
      <c r="L527" s="26" t="s">
        <v>35</v>
      </c>
      <c r="M527" s="26" t="s">
        <v>36</v>
      </c>
      <c r="N527" s="26" t="s">
        <v>30</v>
      </c>
      <c r="O527" s="28" t="s">
        <v>2779</v>
      </c>
    </row>
    <row r="528" spans="1:15" ht="15" x14ac:dyDescent="0.2">
      <c r="A528" s="6" t="s">
        <v>813</v>
      </c>
      <c r="B528" s="6" t="s">
        <v>814</v>
      </c>
      <c r="C528" s="6" t="s">
        <v>817</v>
      </c>
      <c r="D528" s="6" t="s">
        <v>819</v>
      </c>
      <c r="E528" s="6" t="s">
        <v>820</v>
      </c>
      <c r="F528" s="6" t="str">
        <f>CONCATENATE(D528," ",E528," ",G528)</f>
        <v>Metalcaptase  300mg 50x Tbl</v>
      </c>
      <c r="G528" s="6" t="s">
        <v>484</v>
      </c>
      <c r="H528" s="6" t="s">
        <v>40</v>
      </c>
      <c r="I528" s="6">
        <v>50</v>
      </c>
      <c r="J528" s="6">
        <v>300</v>
      </c>
      <c r="K528" s="6"/>
      <c r="L528" s="6" t="s">
        <v>35</v>
      </c>
      <c r="M528" s="6" t="s">
        <v>36</v>
      </c>
      <c r="N528" s="6" t="s">
        <v>45</v>
      </c>
      <c r="O528" s="28" t="s">
        <v>2871</v>
      </c>
    </row>
    <row r="529" spans="1:15" ht="15" x14ac:dyDescent="0.2">
      <c r="A529" s="6" t="s">
        <v>821</v>
      </c>
      <c r="B529" s="6" t="s">
        <v>822</v>
      </c>
      <c r="C529" s="6" t="s">
        <v>822</v>
      </c>
      <c r="D529" s="6" t="s">
        <v>823</v>
      </c>
      <c r="E529" s="6" t="s">
        <v>824</v>
      </c>
      <c r="F529" s="6" t="str">
        <f>CONCATENATE(D529," ",E529," ",G529)</f>
        <v>Finalgon 1x 20g krém</v>
      </c>
      <c r="G529" s="6" t="s">
        <v>825</v>
      </c>
      <c r="H529" s="6" t="s">
        <v>402</v>
      </c>
      <c r="I529" s="6">
        <v>1</v>
      </c>
      <c r="J529" s="6">
        <v>20</v>
      </c>
      <c r="K529" s="6"/>
      <c r="L529" s="6"/>
      <c r="M529" s="6"/>
      <c r="N529" s="6" t="s">
        <v>45</v>
      </c>
      <c r="O529" s="28" t="s">
        <v>2871</v>
      </c>
    </row>
    <row r="530" spans="1:15" ht="15" x14ac:dyDescent="0.2">
      <c r="A530" s="4" t="s">
        <v>826</v>
      </c>
      <c r="B530" s="4" t="s">
        <v>827</v>
      </c>
      <c r="C530" s="4" t="s">
        <v>827</v>
      </c>
      <c r="D530" s="4" t="s">
        <v>828</v>
      </c>
      <c r="E530" s="4"/>
      <c r="F530" s="4" t="str">
        <f>CONCATENATE(D530," ",E530," ",G530)</f>
        <v xml:space="preserve">Finalgon 4mg/25mg/g kenőcs 1x20g  </v>
      </c>
      <c r="G530" s="4"/>
      <c r="H530" s="4" t="s">
        <v>402</v>
      </c>
      <c r="I530" s="4">
        <v>1</v>
      </c>
      <c r="J530" s="4">
        <v>29</v>
      </c>
      <c r="K530" s="4"/>
      <c r="L530" s="4" t="s">
        <v>100</v>
      </c>
      <c r="M530" s="4" t="s">
        <v>101</v>
      </c>
      <c r="N530" s="4" t="s">
        <v>27</v>
      </c>
      <c r="O530" s="28" t="s">
        <v>2714</v>
      </c>
    </row>
    <row r="531" spans="1:15" ht="15" x14ac:dyDescent="0.2">
      <c r="A531" s="6" t="s">
        <v>829</v>
      </c>
      <c r="B531" s="6" t="s">
        <v>830</v>
      </c>
      <c r="C531" s="6" t="s">
        <v>831</v>
      </c>
      <c r="D531" s="6" t="s">
        <v>832</v>
      </c>
      <c r="E531" s="6" t="s">
        <v>833</v>
      </c>
      <c r="F531" s="6" t="str">
        <f>CONCATENATE(D531," ",E531," ",G531)</f>
        <v>Lysthenon 2% 100mg/5ml 100x inj</v>
      </c>
      <c r="G531" s="6" t="s">
        <v>151</v>
      </c>
      <c r="H531" s="6" t="s">
        <v>55</v>
      </c>
      <c r="I531" s="6">
        <v>100</v>
      </c>
      <c r="J531" s="6">
        <v>100</v>
      </c>
      <c r="K531" s="6"/>
      <c r="L531" s="6" t="s">
        <v>35</v>
      </c>
      <c r="M531" s="6" t="s">
        <v>36</v>
      </c>
      <c r="N531" s="6" t="s">
        <v>45</v>
      </c>
      <c r="O531" s="28">
        <v>45357</v>
      </c>
    </row>
    <row r="532" spans="1:15" ht="15" x14ac:dyDescent="0.2">
      <c r="A532" s="4" t="s">
        <v>829</v>
      </c>
      <c r="B532" s="4" t="s">
        <v>830</v>
      </c>
      <c r="C532" s="4" t="s">
        <v>830</v>
      </c>
      <c r="D532" s="4" t="s">
        <v>2538</v>
      </c>
      <c r="E532" s="4"/>
      <c r="F532" s="4" t="str">
        <f>CONCATENATE(D532," ",E532," ",G532)</f>
        <v xml:space="preserve">Lysthenon 2% oldatos injekció 5x5ml  </v>
      </c>
      <c r="G532" s="4"/>
      <c r="H532" s="4" t="s">
        <v>55</v>
      </c>
      <c r="I532" s="4">
        <v>5</v>
      </c>
      <c r="J532" s="4">
        <v>100</v>
      </c>
      <c r="K532" s="4"/>
      <c r="L532" s="4" t="s">
        <v>100</v>
      </c>
      <c r="M532" s="4" t="s">
        <v>101</v>
      </c>
      <c r="N532" s="4" t="s">
        <v>27</v>
      </c>
      <c r="O532" s="28">
        <v>45896</v>
      </c>
    </row>
    <row r="533" spans="1:15" ht="15" x14ac:dyDescent="0.2">
      <c r="A533" s="4" t="s">
        <v>829</v>
      </c>
      <c r="B533" s="4" t="s">
        <v>830</v>
      </c>
      <c r="C533" s="4" t="s">
        <v>830</v>
      </c>
      <c r="D533" s="4" t="s">
        <v>2777</v>
      </c>
      <c r="E533" s="4"/>
      <c r="F533" s="4" t="str">
        <f>CONCATENATE(D533," ",E533," ",G533)</f>
        <v xml:space="preserve">LYSTHENON 100 MG /5 ML SOLUŢIE INJECTABILĂ 5X  </v>
      </c>
      <c r="G533" s="4"/>
      <c r="H533" s="4" t="s">
        <v>55</v>
      </c>
      <c r="I533" s="4">
        <v>5</v>
      </c>
      <c r="J533" s="4">
        <v>100</v>
      </c>
      <c r="K533" s="4"/>
      <c r="L533" s="4" t="s">
        <v>20</v>
      </c>
      <c r="M533" s="4" t="s">
        <v>20</v>
      </c>
      <c r="N533" s="4" t="s">
        <v>27</v>
      </c>
      <c r="O533" s="28" t="s">
        <v>2779</v>
      </c>
    </row>
    <row r="534" spans="1:15" ht="15" x14ac:dyDescent="0.2">
      <c r="A534" s="4" t="s">
        <v>829</v>
      </c>
      <c r="B534" s="4" t="s">
        <v>830</v>
      </c>
      <c r="C534" s="4" t="s">
        <v>830</v>
      </c>
      <c r="D534" s="4" t="s">
        <v>2815</v>
      </c>
      <c r="E534" s="4"/>
      <c r="F534" s="4" t="str">
        <f>CONCATENATE(D534," ",E534," ",G534)</f>
        <v xml:space="preserve">LYSTHENON 0,1 G/5 ML - INJEKTIONSLÖSUNG 25X                                                                               </v>
      </c>
      <c r="G534" s="4"/>
      <c r="H534" s="4" t="s">
        <v>55</v>
      </c>
      <c r="I534" s="4">
        <v>25</v>
      </c>
      <c r="J534" s="4">
        <v>100</v>
      </c>
      <c r="K534" s="4"/>
      <c r="L534" s="4" t="s">
        <v>35</v>
      </c>
      <c r="M534" s="4" t="s">
        <v>36</v>
      </c>
      <c r="N534" s="4" t="s">
        <v>27</v>
      </c>
      <c r="O534" s="28" t="s">
        <v>2779</v>
      </c>
    </row>
    <row r="535" spans="1:15" ht="15" x14ac:dyDescent="0.2">
      <c r="A535" s="6" t="s">
        <v>829</v>
      </c>
      <c r="B535" s="6" t="s">
        <v>830</v>
      </c>
      <c r="C535" s="6" t="s">
        <v>830</v>
      </c>
      <c r="D535" s="6" t="s">
        <v>2897</v>
      </c>
      <c r="E535" s="6"/>
      <c r="F535" s="6" t="str">
        <f>CONCATENATE(D535," ",E535," ",G535)</f>
        <v xml:space="preserve">Lysthenon 2% 100mg/5ml 25x  </v>
      </c>
      <c r="G535" s="6"/>
      <c r="H535" s="6" t="s">
        <v>55</v>
      </c>
      <c r="I535" s="6">
        <v>25</v>
      </c>
      <c r="J535" s="6">
        <v>100</v>
      </c>
      <c r="K535" s="6"/>
      <c r="L535" s="6" t="s">
        <v>20</v>
      </c>
      <c r="M535" s="6" t="s">
        <v>20</v>
      </c>
      <c r="N535" s="6" t="s">
        <v>45</v>
      </c>
      <c r="O535" s="28" t="s">
        <v>2871</v>
      </c>
    </row>
    <row r="536" spans="1:15" ht="15" x14ac:dyDescent="0.2">
      <c r="A536" s="26" t="s">
        <v>829</v>
      </c>
      <c r="B536" s="26" t="s">
        <v>830</v>
      </c>
      <c r="C536" s="26" t="s">
        <v>834</v>
      </c>
      <c r="D536" s="26" t="s">
        <v>2479</v>
      </c>
      <c r="E536" s="26"/>
      <c r="F536" s="26" t="str">
        <f>CONCATENATE(D536," ",E536," ",G536)</f>
        <v xml:space="preserve">Lysthenon 0,1g/5ml old inj 5ml 25x (5x5)  </v>
      </c>
      <c r="G536" s="26"/>
      <c r="H536" s="26" t="s">
        <v>55</v>
      </c>
      <c r="I536" s="26">
        <v>25</v>
      </c>
      <c r="J536" s="26">
        <v>100</v>
      </c>
      <c r="K536" s="26"/>
      <c r="L536" s="26" t="s">
        <v>20</v>
      </c>
      <c r="M536" s="26" t="s">
        <v>20</v>
      </c>
      <c r="N536" s="26" t="s">
        <v>30</v>
      </c>
      <c r="O536" s="28" t="s">
        <v>2779</v>
      </c>
    </row>
    <row r="537" spans="1:15" ht="15" x14ac:dyDescent="0.2">
      <c r="A537" s="6" t="s">
        <v>829</v>
      </c>
      <c r="B537" s="6" t="s">
        <v>830</v>
      </c>
      <c r="C537" s="6" t="s">
        <v>831</v>
      </c>
      <c r="D537" s="6" t="s">
        <v>835</v>
      </c>
      <c r="E537" s="6" t="s">
        <v>836</v>
      </c>
      <c r="F537" s="6" t="str">
        <f>CONCATENATE(D537," ",E537," ",G537)</f>
        <v>Suxamethoniumchloride CF 5% 2ml 50mg/ml 10x inj.</v>
      </c>
      <c r="G537" s="6" t="s">
        <v>54</v>
      </c>
      <c r="H537" s="6" t="s">
        <v>55</v>
      </c>
      <c r="I537" s="6">
        <v>10</v>
      </c>
      <c r="J537" s="6">
        <v>100</v>
      </c>
      <c r="K537" s="6"/>
      <c r="L537" s="6" t="s">
        <v>287</v>
      </c>
      <c r="M537" s="6" t="s">
        <v>288</v>
      </c>
      <c r="N537" s="6" t="s">
        <v>45</v>
      </c>
      <c r="O537" s="28" t="s">
        <v>2871</v>
      </c>
    </row>
    <row r="538" spans="1:15" ht="15" x14ac:dyDescent="0.2">
      <c r="A538" s="6" t="s">
        <v>829</v>
      </c>
      <c r="B538" s="6" t="s">
        <v>830</v>
      </c>
      <c r="C538" s="6" t="s">
        <v>831</v>
      </c>
      <c r="D538" s="6" t="s">
        <v>2219</v>
      </c>
      <c r="E538" s="6"/>
      <c r="F538" s="6" t="str">
        <f>CONCATENATE(D538," ",E538," ",G538)</f>
        <v xml:space="preserve">SUXAMETONIIO ETHYPH 50MG/ML 10X2ML  </v>
      </c>
      <c r="G538" s="6"/>
      <c r="H538" s="6" t="s">
        <v>55</v>
      </c>
      <c r="I538" s="6">
        <v>10</v>
      </c>
      <c r="J538" s="6">
        <v>100</v>
      </c>
      <c r="K538" s="6"/>
      <c r="L538" s="6"/>
      <c r="M538" s="6"/>
      <c r="N538" s="6" t="s">
        <v>45</v>
      </c>
      <c r="O538" s="28">
        <v>45405</v>
      </c>
    </row>
    <row r="539" spans="1:15" ht="15" x14ac:dyDescent="0.2">
      <c r="A539" s="6" t="s">
        <v>837</v>
      </c>
      <c r="B539" s="6" t="s">
        <v>838</v>
      </c>
      <c r="C539" s="6" t="s">
        <v>838</v>
      </c>
      <c r="D539" s="6" t="s">
        <v>839</v>
      </c>
      <c r="E539" s="6" t="s">
        <v>840</v>
      </c>
      <c r="F539" s="6" t="str">
        <f>CONCATENATE(D539," ",E539," ",G539)</f>
        <v>Vecuronium Inresa 10 mg 10x inj.</v>
      </c>
      <c r="G539" s="6" t="s">
        <v>54</v>
      </c>
      <c r="H539" s="6" t="s">
        <v>55</v>
      </c>
      <c r="I539" s="6">
        <v>10</v>
      </c>
      <c r="J539" s="6">
        <v>10</v>
      </c>
      <c r="K539" s="6"/>
      <c r="L539" s="6" t="s">
        <v>35</v>
      </c>
      <c r="M539" s="6" t="s">
        <v>36</v>
      </c>
      <c r="N539" s="6" t="s">
        <v>45</v>
      </c>
      <c r="O539" s="28" t="s">
        <v>2871</v>
      </c>
    </row>
    <row r="540" spans="1:15" ht="15" x14ac:dyDescent="0.2">
      <c r="A540" s="26" t="s">
        <v>841</v>
      </c>
      <c r="B540" s="26" t="s">
        <v>842</v>
      </c>
      <c r="C540" s="26" t="s">
        <v>844</v>
      </c>
      <c r="D540" s="26" t="s">
        <v>2296</v>
      </c>
      <c r="E540" s="26"/>
      <c r="F540" s="26" t="str">
        <f>CONCATENATE(D540," ",E540," ",G540)</f>
        <v xml:space="preserve">Mivacron 2mg/ml oldatos injekció 5ml 5x  </v>
      </c>
      <c r="G540" s="26"/>
      <c r="H540" s="26" t="s">
        <v>55</v>
      </c>
      <c r="I540" s="26">
        <v>5</v>
      </c>
      <c r="J540" s="26">
        <v>10</v>
      </c>
      <c r="K540" s="26"/>
      <c r="L540" s="26" t="s">
        <v>664</v>
      </c>
      <c r="M540" s="26" t="s">
        <v>665</v>
      </c>
      <c r="N540" s="26" t="s">
        <v>30</v>
      </c>
      <c r="O540" s="28" t="s">
        <v>2469</v>
      </c>
    </row>
    <row r="541" spans="1:15" ht="15" x14ac:dyDescent="0.2">
      <c r="A541" s="4" t="s">
        <v>841</v>
      </c>
      <c r="B541" s="4" t="s">
        <v>842</v>
      </c>
      <c r="C541" s="4" t="s">
        <v>842</v>
      </c>
      <c r="D541" s="4" t="s">
        <v>2539</v>
      </c>
      <c r="E541" s="4"/>
      <c r="F541" s="4" t="str">
        <f>CONCATENATE(D541," ",E541," ",G541)</f>
        <v xml:space="preserve">Mivacron 10mg/5ml oldatos injekció 5x5ml DE  </v>
      </c>
      <c r="G541" s="4"/>
      <c r="H541" s="4" t="s">
        <v>55</v>
      </c>
      <c r="I541" s="4">
        <v>5</v>
      </c>
      <c r="J541" s="4">
        <v>10</v>
      </c>
      <c r="K541" s="4" t="s">
        <v>333</v>
      </c>
      <c r="L541" s="4" t="s">
        <v>1271</v>
      </c>
      <c r="M541" s="4" t="s">
        <v>36</v>
      </c>
      <c r="N541" s="4" t="s">
        <v>27</v>
      </c>
      <c r="O541" s="28" t="s">
        <v>2540</v>
      </c>
    </row>
    <row r="542" spans="1:15" ht="15" x14ac:dyDescent="0.2">
      <c r="A542" s="26" t="s">
        <v>841</v>
      </c>
      <c r="B542" s="26" t="s">
        <v>842</v>
      </c>
      <c r="C542" s="26" t="s">
        <v>844</v>
      </c>
      <c r="D542" s="26" t="s">
        <v>2368</v>
      </c>
      <c r="E542" s="26"/>
      <c r="F542" s="26" t="str">
        <f>CONCATENATE(D542," ",E542," ",G542)</f>
        <v xml:space="preserve">Mivacron 20 mg/10 ml solution injectable 5x  </v>
      </c>
      <c r="G542" s="26"/>
      <c r="H542" s="26" t="s">
        <v>55</v>
      </c>
      <c r="I542" s="26">
        <v>5</v>
      </c>
      <c r="J542" s="26">
        <v>20</v>
      </c>
      <c r="K542" s="26"/>
      <c r="L542" s="26" t="s">
        <v>1699</v>
      </c>
      <c r="M542" s="26" t="s">
        <v>953</v>
      </c>
      <c r="N542" s="26" t="s">
        <v>30</v>
      </c>
      <c r="O542" s="28">
        <v>45713</v>
      </c>
    </row>
    <row r="543" spans="1:15" ht="15" x14ac:dyDescent="0.2">
      <c r="A543" s="4" t="s">
        <v>841</v>
      </c>
      <c r="B543" s="4" t="s">
        <v>842</v>
      </c>
      <c r="C543" s="4" t="s">
        <v>842</v>
      </c>
      <c r="D543" s="4" t="s">
        <v>2413</v>
      </c>
      <c r="E543" s="4"/>
      <c r="F543" s="4" t="str">
        <f>CONCATENATE(D543," ",E543," ",G543)</f>
        <v xml:space="preserve">MIVACRON oplossing voor injectie 2 mg/ml 5x10ml  </v>
      </c>
      <c r="G543" s="4"/>
      <c r="H543" s="4" t="s">
        <v>55</v>
      </c>
      <c r="I543" s="4">
        <v>5</v>
      </c>
      <c r="J543" s="4">
        <v>20</v>
      </c>
      <c r="K543" s="4"/>
      <c r="L543" s="4" t="s">
        <v>20</v>
      </c>
      <c r="M543" s="4" t="s">
        <v>20</v>
      </c>
      <c r="N543" s="4" t="s">
        <v>27</v>
      </c>
      <c r="O543" s="28">
        <v>45663</v>
      </c>
    </row>
    <row r="544" spans="1:15" ht="15" x14ac:dyDescent="0.2">
      <c r="A544" s="61" t="s">
        <v>845</v>
      </c>
      <c r="B544" s="61" t="s">
        <v>2927</v>
      </c>
      <c r="C544" s="61" t="s">
        <v>2927</v>
      </c>
      <c r="D544" s="64" t="s">
        <v>2913</v>
      </c>
      <c r="E544" s="61"/>
      <c r="F544" s="61" t="str">
        <f>CONCATENATE(D544," ",E544," ",G544)</f>
        <v xml:space="preserve">Baclofen Sintetica Intrathekal 2 mg/ml (5x)  </v>
      </c>
      <c r="G544" s="64"/>
      <c r="H544" s="61" t="s">
        <v>55</v>
      </c>
      <c r="I544" s="61">
        <v>5</v>
      </c>
      <c r="J544" s="61">
        <v>2</v>
      </c>
      <c r="K544" s="61" t="s">
        <v>2915</v>
      </c>
      <c r="L544" s="61" t="s">
        <v>20</v>
      </c>
      <c r="M544" s="61" t="s">
        <v>20</v>
      </c>
      <c r="N544" s="61" t="s">
        <v>2909</v>
      </c>
      <c r="O544" s="28">
        <v>46149</v>
      </c>
    </row>
    <row r="545" spans="1:15" ht="15" x14ac:dyDescent="0.2">
      <c r="A545" s="61" t="s">
        <v>845</v>
      </c>
      <c r="B545" s="61" t="s">
        <v>2927</v>
      </c>
      <c r="C545" s="61" t="s">
        <v>2927</v>
      </c>
      <c r="D545" s="64" t="s">
        <v>2918</v>
      </c>
      <c r="E545" s="61"/>
      <c r="F545" s="61" t="str">
        <f>CONCATENATE(D545," ",E545," ",G545)</f>
        <v xml:space="preserve">Baclofen Sintetica Intrathekal 0,05 mg/ml (5x)  </v>
      </c>
      <c r="G545" s="64"/>
      <c r="H545" s="61" t="s">
        <v>55</v>
      </c>
      <c r="I545" s="61">
        <v>5</v>
      </c>
      <c r="J545" s="61" t="s">
        <v>2946</v>
      </c>
      <c r="K545" s="61" t="s">
        <v>2915</v>
      </c>
      <c r="L545" s="61" t="s">
        <v>20</v>
      </c>
      <c r="M545" s="61" t="s">
        <v>20</v>
      </c>
      <c r="N545" s="61" t="s">
        <v>2909</v>
      </c>
      <c r="O545" s="28">
        <v>46149</v>
      </c>
    </row>
    <row r="546" spans="1:15" ht="15" x14ac:dyDescent="0.2">
      <c r="A546" s="6" t="s">
        <v>846</v>
      </c>
      <c r="B546" s="6" t="s">
        <v>1382</v>
      </c>
      <c r="C546" s="6" t="s">
        <v>1382</v>
      </c>
      <c r="D546" s="6" t="s">
        <v>2270</v>
      </c>
      <c r="E546" s="6"/>
      <c r="F546" s="6" t="str">
        <f>CONCATENATE(D546," ",E546," ",G546)</f>
        <v xml:space="preserve">Dantrium Inj. 20 mg/ 60ml 12x  </v>
      </c>
      <c r="G546" s="6"/>
      <c r="H546" s="6" t="s">
        <v>55</v>
      </c>
      <c r="I546" s="6">
        <v>12</v>
      </c>
      <c r="J546" s="6">
        <v>20</v>
      </c>
      <c r="K546" s="6"/>
      <c r="L546" s="6" t="s">
        <v>20</v>
      </c>
      <c r="M546" s="6" t="s">
        <v>20</v>
      </c>
      <c r="N546" s="6" t="s">
        <v>45</v>
      </c>
      <c r="O546" s="28">
        <v>45484</v>
      </c>
    </row>
    <row r="547" spans="1:15" ht="15" x14ac:dyDescent="0.2">
      <c r="A547" s="6" t="s">
        <v>846</v>
      </c>
      <c r="B547" s="6" t="s">
        <v>1382</v>
      </c>
      <c r="C547" s="6" t="s">
        <v>1382</v>
      </c>
      <c r="D547" s="6" t="s">
        <v>2328</v>
      </c>
      <c r="E547" s="6"/>
      <c r="F547" s="6" t="str">
        <f>CONCATENATE(D547," ",E547," ",G547)</f>
        <v xml:space="preserve">Dantrium Intravenous   20 mg Powder for Solution for injection 12 x 20 mg inj. 12x  </v>
      </c>
      <c r="G547" s="6"/>
      <c r="H547" s="6" t="s">
        <v>55</v>
      </c>
      <c r="I547" s="6">
        <v>12</v>
      </c>
      <c r="J547" s="6">
        <v>20</v>
      </c>
      <c r="K547" s="6"/>
      <c r="L547" s="6"/>
      <c r="M547" s="6"/>
      <c r="N547" s="6" t="s">
        <v>45</v>
      </c>
      <c r="O547" s="28">
        <v>45909</v>
      </c>
    </row>
    <row r="548" spans="1:15" ht="15" x14ac:dyDescent="0.2">
      <c r="A548" s="6" t="s">
        <v>846</v>
      </c>
      <c r="B548" s="6" t="s">
        <v>1382</v>
      </c>
      <c r="C548" s="6" t="s">
        <v>1382</v>
      </c>
      <c r="D548" s="6" t="s">
        <v>2575</v>
      </c>
      <c r="E548" s="6"/>
      <c r="F548" s="6" t="str">
        <f>CONCATENATE(D548," ",E548," ",G548)</f>
        <v xml:space="preserve">Agilus 120 mg por oldatos injekció 6x  </v>
      </c>
      <c r="G548" s="6"/>
      <c r="H548" s="6" t="s">
        <v>55</v>
      </c>
      <c r="I548" s="6">
        <v>6</v>
      </c>
      <c r="J548" s="6">
        <v>120</v>
      </c>
      <c r="K548" s="6"/>
      <c r="L548" s="6" t="s">
        <v>87</v>
      </c>
      <c r="M548" s="6" t="s">
        <v>88</v>
      </c>
      <c r="N548" s="6" t="s">
        <v>45</v>
      </c>
      <c r="O548" s="28">
        <v>45930</v>
      </c>
    </row>
    <row r="549" spans="1:15" ht="15" x14ac:dyDescent="0.2">
      <c r="A549" s="4" t="s">
        <v>846</v>
      </c>
      <c r="B549" s="4" t="s">
        <v>1382</v>
      </c>
      <c r="C549" s="4" t="s">
        <v>1382</v>
      </c>
      <c r="D549" s="4" t="s">
        <v>2715</v>
      </c>
      <c r="E549" s="4"/>
      <c r="F549" s="4" t="str">
        <f>CONCATENATE(D549," ",E549," ",G549)</f>
        <v xml:space="preserve">Agilus 120mg por oldatos injekcióhoz 6x AT  </v>
      </c>
      <c r="G549" s="4"/>
      <c r="H549" s="4" t="s">
        <v>55</v>
      </c>
      <c r="I549" s="4">
        <v>6</v>
      </c>
      <c r="J549" s="4">
        <v>120</v>
      </c>
      <c r="K549" s="4" t="s">
        <v>2712</v>
      </c>
      <c r="L549" s="4" t="s">
        <v>87</v>
      </c>
      <c r="M549" s="4" t="s">
        <v>88</v>
      </c>
      <c r="N549" s="4" t="s">
        <v>27</v>
      </c>
      <c r="O549" s="28" t="s">
        <v>2714</v>
      </c>
    </row>
    <row r="550" spans="1:15" ht="15" x14ac:dyDescent="0.2">
      <c r="A550" s="26" t="s">
        <v>846</v>
      </c>
      <c r="B550" s="26" t="s">
        <v>1382</v>
      </c>
      <c r="C550" s="26" t="s">
        <v>1382</v>
      </c>
      <c r="D550" s="73" t="s">
        <v>2576</v>
      </c>
      <c r="E550" s="26"/>
      <c r="F550" s="26" t="str">
        <f>CONCATENATE(D550," ",E550," ",G550)</f>
        <v xml:space="preserve">Agilus 120 mg por oldatos injekcióhoz 6x  </v>
      </c>
      <c r="G550" s="26"/>
      <c r="H550" s="26" t="s">
        <v>55</v>
      </c>
      <c r="I550" s="26">
        <v>6</v>
      </c>
      <c r="J550" s="26">
        <v>120</v>
      </c>
      <c r="K550" s="26" t="s">
        <v>114</v>
      </c>
      <c r="L550" s="26" t="s">
        <v>1271</v>
      </c>
      <c r="M550" s="26" t="s">
        <v>36</v>
      </c>
      <c r="N550" s="26" t="s">
        <v>30</v>
      </c>
      <c r="O550" s="28" t="s">
        <v>2779</v>
      </c>
    </row>
    <row r="551" spans="1:15" ht="15" x14ac:dyDescent="0.25">
      <c r="A551" s="63" t="s">
        <v>846</v>
      </c>
      <c r="B551" s="61" t="s">
        <v>1382</v>
      </c>
      <c r="C551" s="61" t="s">
        <v>1382</v>
      </c>
      <c r="D551" s="64" t="s">
        <v>2541</v>
      </c>
      <c r="E551" s="61"/>
      <c r="F551" s="61" t="str">
        <f>CONCATENATE(D551," ",E551," ",G551)</f>
        <v xml:space="preserve">AGILUS 120 mg Pulver z.Herst.e.Injekt.-Lsg.Dsfl. 6 Stck.  </v>
      </c>
      <c r="G551" s="64"/>
      <c r="H551" s="61" t="s">
        <v>55</v>
      </c>
      <c r="I551" s="61">
        <v>6</v>
      </c>
      <c r="J551" s="61">
        <v>120</v>
      </c>
      <c r="K551" s="61"/>
      <c r="L551" s="61" t="s">
        <v>35</v>
      </c>
      <c r="M551" s="61" t="s">
        <v>36</v>
      </c>
      <c r="N551" s="61" t="s">
        <v>68</v>
      </c>
      <c r="O551" s="28">
        <v>45933</v>
      </c>
    </row>
    <row r="552" spans="1:15" ht="15" x14ac:dyDescent="0.2">
      <c r="A552" s="4" t="s">
        <v>846</v>
      </c>
      <c r="B552" s="4" t="s">
        <v>1382</v>
      </c>
      <c r="C552" s="4" t="s">
        <v>1382</v>
      </c>
      <c r="D552" s="4" t="s">
        <v>2541</v>
      </c>
      <c r="E552" s="4"/>
      <c r="F552" s="4" t="str">
        <f>CONCATENATE(D552," ",E552," ",G552)</f>
        <v xml:space="preserve">AGILUS 120 mg Pulver z.Herst.e.Injekt.-Lsg.Dsfl. 6 Stck.  </v>
      </c>
      <c r="G552" s="4"/>
      <c r="H552" s="4" t="s">
        <v>55</v>
      </c>
      <c r="I552" s="4">
        <v>6</v>
      </c>
      <c r="J552" s="4">
        <v>120</v>
      </c>
      <c r="K552" s="4" t="s">
        <v>2543</v>
      </c>
      <c r="L552" s="4" t="s">
        <v>87</v>
      </c>
      <c r="M552" s="4" t="s">
        <v>88</v>
      </c>
      <c r="N552" s="4" t="s">
        <v>27</v>
      </c>
      <c r="O552" s="28" t="s">
        <v>2574</v>
      </c>
    </row>
    <row r="553" spans="1:15" ht="15" x14ac:dyDescent="0.2">
      <c r="A553" s="6" t="s">
        <v>847</v>
      </c>
      <c r="B553" s="6" t="s">
        <v>848</v>
      </c>
      <c r="C553" s="6" t="s">
        <v>848</v>
      </c>
      <c r="D553" s="6" t="s">
        <v>850</v>
      </c>
      <c r="E553" s="6" t="s">
        <v>851</v>
      </c>
      <c r="F553" s="6" t="str">
        <f>CONCATENATE(D553," ",E553," ",G553)</f>
        <v>Probenecid Biokanol 500mg 100x tbl.</v>
      </c>
      <c r="G553" s="6" t="s">
        <v>112</v>
      </c>
      <c r="H553" s="6" t="s">
        <v>40</v>
      </c>
      <c r="I553" s="6">
        <v>100</v>
      </c>
      <c r="J553" s="6">
        <v>500</v>
      </c>
      <c r="K553" s="6"/>
      <c r="L553" s="6" t="s">
        <v>35</v>
      </c>
      <c r="M553" s="6" t="s">
        <v>36</v>
      </c>
      <c r="N553" s="6" t="s">
        <v>45</v>
      </c>
      <c r="O553" s="28" t="s">
        <v>2871</v>
      </c>
    </row>
    <row r="554" spans="1:15" ht="15" x14ac:dyDescent="0.2">
      <c r="A554" s="4" t="s">
        <v>847</v>
      </c>
      <c r="B554" s="4" t="s">
        <v>848</v>
      </c>
      <c r="C554" s="4" t="s">
        <v>848</v>
      </c>
      <c r="D554" s="4" t="s">
        <v>849</v>
      </c>
      <c r="E554" s="4"/>
      <c r="F554" s="4" t="str">
        <f>CONCATENATE(D554," ",E554," ",G554)</f>
        <v xml:space="preserve">Probenecid Biokanol 500mg tabletta 100x  </v>
      </c>
      <c r="G554" s="4"/>
      <c r="H554" s="4" t="s">
        <v>40</v>
      </c>
      <c r="I554" s="4">
        <v>100</v>
      </c>
      <c r="J554" s="4">
        <v>500</v>
      </c>
      <c r="K554" s="4"/>
      <c r="L554" s="4" t="s">
        <v>35</v>
      </c>
      <c r="M554" s="4" t="s">
        <v>36</v>
      </c>
      <c r="N554" s="4" t="s">
        <v>27</v>
      </c>
      <c r="O554" s="28" t="s">
        <v>2714</v>
      </c>
    </row>
    <row r="555" spans="1:15" ht="15" x14ac:dyDescent="0.2">
      <c r="A555" s="4" t="s">
        <v>2651</v>
      </c>
      <c r="B555" s="4" t="s">
        <v>2650</v>
      </c>
      <c r="C555" s="4" t="s">
        <v>2650</v>
      </c>
      <c r="D555" s="4" t="s">
        <v>2648</v>
      </c>
      <c r="E555" s="4"/>
      <c r="F555" s="4" t="str">
        <f>CONCATENATE(D555," ",E555," ",G555)</f>
        <v xml:space="preserve">URECE 0,5 mg tablets 100x  </v>
      </c>
      <c r="G555" s="4"/>
      <c r="H555" s="4" t="s">
        <v>40</v>
      </c>
      <c r="I555" s="4">
        <v>100</v>
      </c>
      <c r="J555" s="4">
        <v>0.5</v>
      </c>
      <c r="K555" s="4" t="s">
        <v>1069</v>
      </c>
      <c r="L555" s="4" t="s">
        <v>254</v>
      </c>
      <c r="M555" s="4" t="s">
        <v>255</v>
      </c>
      <c r="N555" s="4" t="s">
        <v>27</v>
      </c>
      <c r="O555" s="28" t="s">
        <v>2649</v>
      </c>
    </row>
    <row r="556" spans="1:15" ht="15" x14ac:dyDescent="0.2">
      <c r="A556" s="26" t="s">
        <v>852</v>
      </c>
      <c r="B556" s="26" t="s">
        <v>853</v>
      </c>
      <c r="C556" s="26" t="s">
        <v>854</v>
      </c>
      <c r="D556" s="26" t="s">
        <v>855</v>
      </c>
      <c r="E556" s="26"/>
      <c r="F556" s="26" t="str">
        <f>CONCATENATE(D556," ",E556," ",G556)</f>
        <v xml:space="preserve">Colchicin Ysat 0,5mg tabletta 30x  </v>
      </c>
      <c r="G556" s="26"/>
      <c r="H556" s="26" t="s">
        <v>40</v>
      </c>
      <c r="I556" s="26">
        <v>30</v>
      </c>
      <c r="J556" s="26">
        <v>0.5</v>
      </c>
      <c r="K556" s="26"/>
      <c r="L556" s="26" t="s">
        <v>35</v>
      </c>
      <c r="M556" s="26" t="s">
        <v>36</v>
      </c>
      <c r="N556" s="26" t="s">
        <v>30</v>
      </c>
      <c r="O556" s="28">
        <v>45721</v>
      </c>
    </row>
    <row r="557" spans="1:15" ht="15" x14ac:dyDescent="0.2">
      <c r="A557" s="6" t="s">
        <v>856</v>
      </c>
      <c r="B557" s="6" t="s">
        <v>2653</v>
      </c>
      <c r="C557" s="6" t="s">
        <v>857</v>
      </c>
      <c r="D557" s="6" t="s">
        <v>858</v>
      </c>
      <c r="E557" s="6" t="s">
        <v>859</v>
      </c>
      <c r="F557" s="6" t="str">
        <f>CONCATENATE(D557," ",E557," ",G557)</f>
        <v>Pamidronaat Dinatrium  Hospira 6mg/ml 6mg/ml 1x inj.</v>
      </c>
      <c r="G557" s="6" t="s">
        <v>54</v>
      </c>
      <c r="H557" s="6" t="s">
        <v>55</v>
      </c>
      <c r="I557" s="6">
        <v>1</v>
      </c>
      <c r="J557" s="6">
        <v>6</v>
      </c>
      <c r="K557" s="6"/>
      <c r="L557" s="6" t="s">
        <v>287</v>
      </c>
      <c r="M557" s="6" t="s">
        <v>288</v>
      </c>
      <c r="N557" s="6" t="s">
        <v>45</v>
      </c>
      <c r="O557" s="28" t="s">
        <v>2871</v>
      </c>
    </row>
    <row r="558" spans="1:15" ht="15" x14ac:dyDescent="0.2">
      <c r="A558" s="4" t="s">
        <v>856</v>
      </c>
      <c r="B558" s="4" t="s">
        <v>2653</v>
      </c>
      <c r="C558" s="4" t="s">
        <v>857</v>
      </c>
      <c r="D558" s="4" t="s">
        <v>2652</v>
      </c>
      <c r="E558" s="4" t="s">
        <v>859</v>
      </c>
      <c r="F558" s="4" t="str">
        <f>CONCATENATE(D558," ",E558," ",G558)</f>
        <v>PAMIDRONAT Dinatrium Pfizer 3 mg/ml Konz.zur Herst. einer Inf.-Lsg. 1x10ml 6mg/ml 1x inj.</v>
      </c>
      <c r="G558" s="4" t="s">
        <v>54</v>
      </c>
      <c r="H558" s="4" t="s">
        <v>55</v>
      </c>
      <c r="I558" s="4">
        <v>1</v>
      </c>
      <c r="J558" s="4">
        <v>30</v>
      </c>
      <c r="K558" s="4"/>
      <c r="L558" s="4" t="s">
        <v>87</v>
      </c>
      <c r="M558" s="4" t="s">
        <v>88</v>
      </c>
      <c r="N558" s="4" t="s">
        <v>27</v>
      </c>
      <c r="O558" s="28" t="s">
        <v>2654</v>
      </c>
    </row>
    <row r="559" spans="1:15" ht="15" x14ac:dyDescent="0.2">
      <c r="A559" s="26" t="s">
        <v>856</v>
      </c>
      <c r="B559" s="26" t="s">
        <v>2653</v>
      </c>
      <c r="C559" s="26" t="s">
        <v>857</v>
      </c>
      <c r="D559" s="26" t="s">
        <v>2668</v>
      </c>
      <c r="E559" s="26"/>
      <c r="F559" s="26" t="str">
        <f>CONCATENATE(D559," ",E559," ",G559)</f>
        <v xml:space="preserve">Pamidro Cell 60mg 3mg/ml konc inf 1x  </v>
      </c>
      <c r="G559" s="26"/>
      <c r="H559" s="26" t="s">
        <v>55</v>
      </c>
      <c r="I559" s="26">
        <v>1</v>
      </c>
      <c r="J559" s="26">
        <v>60</v>
      </c>
      <c r="K559" s="26"/>
      <c r="L559" s="26" t="s">
        <v>35</v>
      </c>
      <c r="M559" s="26" t="s">
        <v>36</v>
      </c>
      <c r="N559" s="26" t="s">
        <v>30</v>
      </c>
      <c r="O559" s="28">
        <v>46040</v>
      </c>
    </row>
    <row r="560" spans="1:15" ht="15" x14ac:dyDescent="0.2">
      <c r="A560" s="26" t="s">
        <v>860</v>
      </c>
      <c r="B560" s="26" t="s">
        <v>2618</v>
      </c>
      <c r="C560" s="26" t="s">
        <v>2618</v>
      </c>
      <c r="D560" s="26" t="s">
        <v>2617</v>
      </c>
      <c r="E560" s="26"/>
      <c r="F560" s="26" t="str">
        <f>CONCATENATE(D560," ",E560," ",G560)</f>
        <v xml:space="preserve">InductOs 1,5mg/ml por old matr 12mg 1x  </v>
      </c>
      <c r="G560" s="26"/>
      <c r="H560" s="26" t="s">
        <v>2619</v>
      </c>
      <c r="I560" s="26">
        <v>1</v>
      </c>
      <c r="J560" s="26">
        <v>12</v>
      </c>
      <c r="K560" s="26" t="s">
        <v>2625</v>
      </c>
      <c r="L560" s="26" t="s">
        <v>35</v>
      </c>
      <c r="M560" s="26" t="s">
        <v>36</v>
      </c>
      <c r="N560" s="26" t="s">
        <v>30</v>
      </c>
      <c r="O560" s="28" t="s">
        <v>2779</v>
      </c>
    </row>
    <row r="561" spans="1:15" ht="15" x14ac:dyDescent="0.2">
      <c r="A561" s="6" t="s">
        <v>862</v>
      </c>
      <c r="B561" s="6" t="s">
        <v>863</v>
      </c>
      <c r="C561" s="6" t="s">
        <v>864</v>
      </c>
      <c r="D561" s="6" t="s">
        <v>865</v>
      </c>
      <c r="E561" s="6" t="s">
        <v>866</v>
      </c>
      <c r="F561" s="6" t="str">
        <f>CONCATENATE(D561," ",E561," ",G561)</f>
        <v>Tiobarbital Braun  0,5g 50x Pfi</v>
      </c>
      <c r="G561" s="6" t="s">
        <v>380</v>
      </c>
      <c r="H561" s="6" t="s">
        <v>40</v>
      </c>
      <c r="I561" s="6">
        <v>50</v>
      </c>
      <c r="J561" s="6">
        <v>0.5</v>
      </c>
      <c r="K561" s="6"/>
      <c r="L561" s="6" t="s">
        <v>145</v>
      </c>
      <c r="M561" s="6" t="s">
        <v>146</v>
      </c>
      <c r="N561" s="6" t="s">
        <v>45</v>
      </c>
      <c r="O561" s="28" t="s">
        <v>2871</v>
      </c>
    </row>
    <row r="562" spans="1:15" ht="15" x14ac:dyDescent="0.2">
      <c r="A562" s="4" t="s">
        <v>862</v>
      </c>
      <c r="B562" s="4" t="s">
        <v>863</v>
      </c>
      <c r="C562" s="4" t="s">
        <v>867</v>
      </c>
      <c r="D562" s="4" t="s">
        <v>2816</v>
      </c>
      <c r="E562" s="4"/>
      <c r="F562" s="4" t="str">
        <f>CONCATENATE(D562," ",E562," ",G562)</f>
        <v xml:space="preserve">TIOBARBITAL B. BRAUN 0,5G POLVO PARA SOLUCIÓN INYECTABLE 50X                                                              </v>
      </c>
      <c r="G562" s="4"/>
      <c r="H562" s="4" t="s">
        <v>55</v>
      </c>
      <c r="I562" s="4">
        <v>50</v>
      </c>
      <c r="J562" s="4">
        <v>0.5</v>
      </c>
      <c r="K562" s="4"/>
      <c r="L562" s="4" t="s">
        <v>145</v>
      </c>
      <c r="M562" s="4" t="s">
        <v>146</v>
      </c>
      <c r="N562" s="4" t="s">
        <v>27</v>
      </c>
      <c r="O562" s="28" t="s">
        <v>2779</v>
      </c>
    </row>
    <row r="563" spans="1:15" ht="15" x14ac:dyDescent="0.2">
      <c r="A563" s="26" t="s">
        <v>862</v>
      </c>
      <c r="B563" s="26" t="s">
        <v>863</v>
      </c>
      <c r="C563" s="26" t="s">
        <v>863</v>
      </c>
      <c r="D563" s="26" t="s">
        <v>868</v>
      </c>
      <c r="E563" s="26"/>
      <c r="F563" s="26" t="str">
        <f>CONCATENATE(D563," ",E563," ",G563)</f>
        <v xml:space="preserve">Tiobarbital B 0,5g/10ml por inj 10ml 50x  </v>
      </c>
      <c r="G563" s="26"/>
      <c r="H563" s="26" t="s">
        <v>55</v>
      </c>
      <c r="I563" s="26">
        <v>50</v>
      </c>
      <c r="J563" s="26">
        <v>0.5</v>
      </c>
      <c r="K563" s="26"/>
      <c r="L563" s="26" t="s">
        <v>145</v>
      </c>
      <c r="M563" s="26" t="s">
        <v>146</v>
      </c>
      <c r="N563" s="26" t="s">
        <v>30</v>
      </c>
      <c r="O563" s="28" t="s">
        <v>2779</v>
      </c>
    </row>
    <row r="564" spans="1:15" ht="15" x14ac:dyDescent="0.2">
      <c r="A564" s="6" t="s">
        <v>869</v>
      </c>
      <c r="B564" s="6" t="s">
        <v>870</v>
      </c>
      <c r="C564" s="6" t="s">
        <v>871</v>
      </c>
      <c r="D564" s="6" t="s">
        <v>872</v>
      </c>
      <c r="E564" s="6" t="s">
        <v>873</v>
      </c>
      <c r="F564" s="6" t="str">
        <f>CONCATENATE(D564," ",E564," ",G564)</f>
        <v>RemifentanilO Normon 1mg Inj.</v>
      </c>
      <c r="G564" s="6" t="s">
        <v>230</v>
      </c>
      <c r="H564" s="6" t="s">
        <v>55</v>
      </c>
      <c r="I564" s="6">
        <v>5</v>
      </c>
      <c r="J564" s="6">
        <v>1</v>
      </c>
      <c r="K564" s="6"/>
      <c r="L564" s="6"/>
      <c r="M564" s="6"/>
      <c r="N564" s="6" t="s">
        <v>45</v>
      </c>
      <c r="O564" s="28">
        <v>45467</v>
      </c>
    </row>
    <row r="565" spans="1:15" ht="15" x14ac:dyDescent="0.2">
      <c r="A565" s="6" t="s">
        <v>869</v>
      </c>
      <c r="B565" s="6" t="s">
        <v>870</v>
      </c>
      <c r="C565" s="6" t="s">
        <v>871</v>
      </c>
      <c r="D565" s="6" t="s">
        <v>2903</v>
      </c>
      <c r="E565" s="6"/>
      <c r="F565" s="6" t="str">
        <f>CONCATENATE(D565," ",E565," ",G565)</f>
        <v xml:space="preserve">Remifentanil SALA / NORMON /hameln 1mg inj. 5x  </v>
      </c>
      <c r="G565" s="6"/>
      <c r="H565" s="6" t="s">
        <v>55</v>
      </c>
      <c r="I565" s="6">
        <v>5</v>
      </c>
      <c r="J565" s="6">
        <v>1</v>
      </c>
      <c r="K565" s="6"/>
      <c r="L565" s="6" t="s">
        <v>20</v>
      </c>
      <c r="M565" s="6" t="s">
        <v>20</v>
      </c>
      <c r="N565" s="6" t="s">
        <v>45</v>
      </c>
      <c r="O565" s="28" t="s">
        <v>2871</v>
      </c>
    </row>
    <row r="566" spans="1:15" ht="15" x14ac:dyDescent="0.2">
      <c r="A566" s="4" t="s">
        <v>1389</v>
      </c>
      <c r="B566" s="4" t="s">
        <v>2263</v>
      </c>
      <c r="C566" s="4" t="s">
        <v>2262</v>
      </c>
      <c r="D566" s="4" t="s">
        <v>2260</v>
      </c>
      <c r="E566" s="4"/>
      <c r="F566" s="4" t="str">
        <f>CONCATENATE(D566," ",E566," ",G566)</f>
        <v xml:space="preserve">Etionamidă Atb 250mg filmtabletta 100x  </v>
      </c>
      <c r="G566" s="4"/>
      <c r="H566" s="4" t="s">
        <v>40</v>
      </c>
      <c r="I566" s="4">
        <v>100</v>
      </c>
      <c r="J566" s="4">
        <v>250</v>
      </c>
      <c r="K566" s="4"/>
      <c r="L566" s="4" t="s">
        <v>100</v>
      </c>
      <c r="M566" s="4" t="s">
        <v>101</v>
      </c>
      <c r="N566" s="4" t="s">
        <v>27</v>
      </c>
      <c r="O566" s="28" t="s">
        <v>2461</v>
      </c>
    </row>
    <row r="567" spans="1:15" ht="15" x14ac:dyDescent="0.2">
      <c r="A567" s="6" t="s">
        <v>1389</v>
      </c>
      <c r="B567" s="6" t="s">
        <v>2263</v>
      </c>
      <c r="C567" s="6" t="s">
        <v>1390</v>
      </c>
      <c r="D567" s="6" t="s">
        <v>2276</v>
      </c>
      <c r="E567" s="6"/>
      <c r="F567" s="6" t="str">
        <f>CONCATENATE(D567," ",E567," ",G567)</f>
        <v xml:space="preserve">Hypnomidate 2mg/ml inj. 5x  </v>
      </c>
      <c r="G567" s="6"/>
      <c r="H567" s="6" t="s">
        <v>55</v>
      </c>
      <c r="I567" s="6">
        <v>5</v>
      </c>
      <c r="J567" s="6">
        <v>2</v>
      </c>
      <c r="K567" s="6"/>
      <c r="L567" s="6" t="s">
        <v>20</v>
      </c>
      <c r="M567" s="6" t="s">
        <v>20</v>
      </c>
      <c r="N567" s="6" t="s">
        <v>45</v>
      </c>
      <c r="O567" s="28" t="s">
        <v>2871</v>
      </c>
    </row>
    <row r="568" spans="1:15" ht="15" x14ac:dyDescent="0.2">
      <c r="A568" s="6" t="s">
        <v>1393</v>
      </c>
      <c r="B568" s="6" t="s">
        <v>2272</v>
      </c>
      <c r="C568" s="6" t="s">
        <v>1394</v>
      </c>
      <c r="D568" s="6" t="s">
        <v>2271</v>
      </c>
      <c r="E568" s="6"/>
      <c r="F568" s="6" t="str">
        <f>CONCATENATE(D568," ",E568," ",G568)</f>
        <v xml:space="preserve">Esketamin SINTETICA inj. 25mg/ml; 2ml 10x  </v>
      </c>
      <c r="G568" s="6"/>
      <c r="H568" s="6" t="s">
        <v>55</v>
      </c>
      <c r="I568" s="6">
        <v>10</v>
      </c>
      <c r="J568" s="6">
        <v>50</v>
      </c>
      <c r="K568" s="6"/>
      <c r="L568" s="6" t="s">
        <v>20</v>
      </c>
      <c r="M568" s="6" t="s">
        <v>20</v>
      </c>
      <c r="N568" s="6" t="s">
        <v>45</v>
      </c>
      <c r="O568" s="28" t="s">
        <v>2871</v>
      </c>
    </row>
    <row r="569" spans="1:15" ht="15" x14ac:dyDescent="0.2">
      <c r="A569" s="6" t="s">
        <v>874</v>
      </c>
      <c r="B569" s="6" t="s">
        <v>875</v>
      </c>
      <c r="C569" s="6" t="s">
        <v>875</v>
      </c>
      <c r="D569" s="6" t="s">
        <v>876</v>
      </c>
      <c r="E569" s="6" t="s">
        <v>877</v>
      </c>
      <c r="F569" s="6" t="str">
        <f>CONCATENATE(D569," ",E569," ",G569)</f>
        <v>Clorotekal  10mg/ml  - 10x5ml inj.</v>
      </c>
      <c r="G569" s="6" t="s">
        <v>54</v>
      </c>
      <c r="H569" s="6" t="s">
        <v>55</v>
      </c>
      <c r="I569" s="6">
        <v>10</v>
      </c>
      <c r="J569" s="6">
        <v>50</v>
      </c>
      <c r="K569" s="6"/>
      <c r="L569" s="6"/>
      <c r="M569" s="6"/>
      <c r="N569" s="6" t="s">
        <v>45</v>
      </c>
      <c r="O569" s="28" t="s">
        <v>2877</v>
      </c>
    </row>
    <row r="570" spans="1:15" ht="15" x14ac:dyDescent="0.2">
      <c r="A570" s="66" t="s">
        <v>874</v>
      </c>
      <c r="B570" s="66" t="s">
        <v>878</v>
      </c>
      <c r="C570" s="66" t="s">
        <v>878</v>
      </c>
      <c r="D570" s="66" t="s">
        <v>879</v>
      </c>
      <c r="E570" s="6" t="s">
        <v>880</v>
      </c>
      <c r="F570" s="66" t="str">
        <f>CONCATENATE(D570," ",E570," ",G570)</f>
        <v>Ampres 10mg/ml, 5ml inj</v>
      </c>
      <c r="G570" s="6" t="s">
        <v>151</v>
      </c>
      <c r="H570" s="6" t="s">
        <v>55</v>
      </c>
      <c r="I570" s="6">
        <v>10</v>
      </c>
      <c r="J570" s="6">
        <v>50</v>
      </c>
      <c r="K570" s="6"/>
      <c r="L570" s="66"/>
      <c r="M570" s="66"/>
      <c r="N570" s="66" t="s">
        <v>45</v>
      </c>
      <c r="O570" s="67">
        <v>45909</v>
      </c>
    </row>
    <row r="571" spans="1:15" ht="15" x14ac:dyDescent="0.2">
      <c r="A571" s="6" t="s">
        <v>874</v>
      </c>
      <c r="B571" s="6" t="s">
        <v>878</v>
      </c>
      <c r="C571" s="6" t="s">
        <v>878</v>
      </c>
      <c r="D571" s="6" t="s">
        <v>2324</v>
      </c>
      <c r="E571" s="6"/>
      <c r="F571" s="6" t="str">
        <f>CONCATENATE(D571," ",E571," ",G571)</f>
        <v xml:space="preserve">Ampres 10mg/ml inj. 10x  </v>
      </c>
      <c r="G571" s="6"/>
      <c r="H571" s="6" t="s">
        <v>55</v>
      </c>
      <c r="I571" s="6">
        <v>10</v>
      </c>
      <c r="J571" s="6">
        <v>50</v>
      </c>
      <c r="K571" s="6"/>
      <c r="L571" s="6"/>
      <c r="M571" s="6"/>
      <c r="N571" s="6" t="s">
        <v>45</v>
      </c>
      <c r="O571" s="28" t="s">
        <v>2871</v>
      </c>
    </row>
    <row r="572" spans="1:15" ht="15" x14ac:dyDescent="0.2">
      <c r="A572" s="26" t="s">
        <v>1667</v>
      </c>
      <c r="B572" s="26" t="s">
        <v>2462</v>
      </c>
      <c r="C572" s="26" t="s">
        <v>2462</v>
      </c>
      <c r="D572" s="26" t="s">
        <v>2372</v>
      </c>
      <c r="E572" s="26"/>
      <c r="F572" s="26" t="str">
        <f>CONCATENATE(D572," ",E572," ",G572)</f>
        <v xml:space="preserve">Bucain 5mg/ml 25mg/5ml LL 5ml 5x  </v>
      </c>
      <c r="G572" s="26"/>
      <c r="H572" s="26" t="s">
        <v>55</v>
      </c>
      <c r="I572" s="26">
        <v>5</v>
      </c>
      <c r="J572" s="26">
        <v>25</v>
      </c>
      <c r="K572" s="26"/>
      <c r="L572" s="26" t="s">
        <v>35</v>
      </c>
      <c r="M572" s="26" t="s">
        <v>36</v>
      </c>
      <c r="N572" s="26" t="s">
        <v>30</v>
      </c>
      <c r="O572" s="28">
        <v>45698</v>
      </c>
    </row>
    <row r="573" spans="1:15" ht="15" x14ac:dyDescent="0.2">
      <c r="A573" s="6" t="s">
        <v>881</v>
      </c>
      <c r="B573" s="6" t="s">
        <v>882</v>
      </c>
      <c r="C573" s="6" t="s">
        <v>886</v>
      </c>
      <c r="D573" s="6" t="s">
        <v>2898</v>
      </c>
      <c r="E573" s="6"/>
      <c r="F573" s="6" t="str">
        <f>CONCATENATE(D573," ",E573," ",G573)</f>
        <v xml:space="preserve">Mepinaest Purum 1% 5x  </v>
      </c>
      <c r="G573" s="6"/>
      <c r="H573" s="6" t="s">
        <v>55</v>
      </c>
      <c r="I573" s="6">
        <v>5</v>
      </c>
      <c r="J573" s="6">
        <v>1</v>
      </c>
      <c r="K573" s="6"/>
      <c r="L573" s="6" t="s">
        <v>20</v>
      </c>
      <c r="M573" s="6" t="s">
        <v>20</v>
      </c>
      <c r="N573" s="6" t="s">
        <v>45</v>
      </c>
      <c r="O573" s="28" t="s">
        <v>2871</v>
      </c>
    </row>
    <row r="574" spans="1:15" ht="15" x14ac:dyDescent="0.2">
      <c r="A574" s="6" t="s">
        <v>881</v>
      </c>
      <c r="B574" s="6" t="s">
        <v>882</v>
      </c>
      <c r="C574" s="6" t="s">
        <v>886</v>
      </c>
      <c r="D574" s="6" t="s">
        <v>887</v>
      </c>
      <c r="E574" s="6" t="s">
        <v>888</v>
      </c>
      <c r="F574" s="6" t="str">
        <f>CONCATENATE(D574," ",E574," ",G574)</f>
        <v>Mecain Hyperbar 4%  80 mg/2ml 10x inj.</v>
      </c>
      <c r="G574" s="6" t="s">
        <v>54</v>
      </c>
      <c r="H574" s="6" t="s">
        <v>55</v>
      </c>
      <c r="I574" s="6">
        <v>10</v>
      </c>
      <c r="J574" s="6">
        <v>4</v>
      </c>
      <c r="K574" s="6"/>
      <c r="L574" s="6" t="s">
        <v>35</v>
      </c>
      <c r="M574" s="6" t="s">
        <v>36</v>
      </c>
      <c r="N574" s="6" t="s">
        <v>45</v>
      </c>
      <c r="O574" s="28" t="s">
        <v>2871</v>
      </c>
    </row>
    <row r="575" spans="1:15" ht="15" x14ac:dyDescent="0.2">
      <c r="A575" s="4" t="s">
        <v>881</v>
      </c>
      <c r="B575" s="4" t="s">
        <v>882</v>
      </c>
      <c r="C575" s="4" t="s">
        <v>883</v>
      </c>
      <c r="D575" s="4" t="s">
        <v>2817</v>
      </c>
      <c r="E575" s="4"/>
      <c r="F575" s="4" t="str">
        <f>CONCATENATE(D575," ",E575," ",G575)</f>
        <v xml:space="preserve">MECAIN® HYPERBAR 40 MG/ML INJEKTIONSLÖSUNG 10X2ML  </v>
      </c>
      <c r="G575" s="4"/>
      <c r="H575" s="4" t="s">
        <v>55</v>
      </c>
      <c r="I575" s="4">
        <v>10</v>
      </c>
      <c r="J575" s="4">
        <v>80</v>
      </c>
      <c r="K575" s="4"/>
      <c r="L575" s="4" t="s">
        <v>35</v>
      </c>
      <c r="M575" s="4" t="s">
        <v>36</v>
      </c>
      <c r="N575" s="4" t="s">
        <v>27</v>
      </c>
      <c r="O575" s="28" t="s">
        <v>2779</v>
      </c>
    </row>
    <row r="576" spans="1:15" ht="15" x14ac:dyDescent="0.2">
      <c r="A576" s="26" t="s">
        <v>881</v>
      </c>
      <c r="B576" s="26" t="s">
        <v>882</v>
      </c>
      <c r="C576" s="26" t="s">
        <v>884</v>
      </c>
      <c r="D576" s="26" t="s">
        <v>885</v>
      </c>
      <c r="E576" s="26"/>
      <c r="F576" s="26" t="str">
        <f>CONCATENATE(D576," ",E576," ",G576)</f>
        <v xml:space="preserve">Mecain hyperbar 40mg/ml inj 2ml 10x  </v>
      </c>
      <c r="G576" s="26"/>
      <c r="H576" s="26" t="s">
        <v>55</v>
      </c>
      <c r="I576" s="26">
        <v>10</v>
      </c>
      <c r="J576" s="26">
        <v>80</v>
      </c>
      <c r="K576" s="26"/>
      <c r="L576" s="26" t="s">
        <v>35</v>
      </c>
      <c r="M576" s="26" t="s">
        <v>36</v>
      </c>
      <c r="N576" s="26" t="s">
        <v>30</v>
      </c>
      <c r="O576" s="28" t="s">
        <v>2469</v>
      </c>
    </row>
    <row r="577" spans="1:15" ht="15" x14ac:dyDescent="0.2">
      <c r="A577" s="6" t="s">
        <v>889</v>
      </c>
      <c r="B577" s="6" t="s">
        <v>890</v>
      </c>
      <c r="C577" s="6" t="s">
        <v>891</v>
      </c>
      <c r="D577" s="6" t="s">
        <v>892</v>
      </c>
      <c r="E577" s="6" t="s">
        <v>893</v>
      </c>
      <c r="F577" s="6" t="str">
        <f>CONCATENATE(D577," ",E577," ",G577)</f>
        <v>Ultracain 2%,  2% - 5ml 6x Inj</v>
      </c>
      <c r="G577" s="6" t="s">
        <v>162</v>
      </c>
      <c r="H577" s="6" t="s">
        <v>55</v>
      </c>
      <c r="I577" s="6">
        <v>6</v>
      </c>
      <c r="J577" s="6">
        <f>5*0.02</f>
        <v>0.1</v>
      </c>
      <c r="K577" s="6"/>
      <c r="L577" s="6" t="s">
        <v>35</v>
      </c>
      <c r="M577" s="6" t="s">
        <v>36</v>
      </c>
      <c r="N577" s="6" t="s">
        <v>45</v>
      </c>
      <c r="O577" s="28" t="s">
        <v>2871</v>
      </c>
    </row>
    <row r="578" spans="1:15" ht="15" x14ac:dyDescent="0.2">
      <c r="A578" s="6" t="s">
        <v>1492</v>
      </c>
      <c r="B578" s="6" t="s">
        <v>2233</v>
      </c>
      <c r="C578" s="6" t="s">
        <v>2233</v>
      </c>
      <c r="D578" s="6" t="s">
        <v>2225</v>
      </c>
      <c r="E578" s="6"/>
      <c r="F578" s="6" t="str">
        <f>CONCATENATE(D578," ",E578," ",G578)</f>
        <v xml:space="preserve">Ropivacainhydrochlorid Kabi 2 mg/ml Inj. 5x20ml  </v>
      </c>
      <c r="G578" s="6"/>
      <c r="H578" s="6" t="s">
        <v>55</v>
      </c>
      <c r="I578" s="6">
        <v>5</v>
      </c>
      <c r="J578" s="6">
        <v>40</v>
      </c>
      <c r="K578" s="6" t="s">
        <v>343</v>
      </c>
      <c r="L578" s="6" t="s">
        <v>87</v>
      </c>
      <c r="M578" s="6" t="s">
        <v>88</v>
      </c>
      <c r="N578" s="6" t="s">
        <v>45</v>
      </c>
      <c r="O578" s="28">
        <v>45449</v>
      </c>
    </row>
    <row r="579" spans="1:15" ht="15" x14ac:dyDescent="0.2">
      <c r="A579" s="6" t="s">
        <v>1492</v>
      </c>
      <c r="B579" s="6" t="s">
        <v>2233</v>
      </c>
      <c r="C579" s="6" t="s">
        <v>2233</v>
      </c>
      <c r="D579" s="6" t="s">
        <v>2229</v>
      </c>
      <c r="E579" s="6"/>
      <c r="F579" s="6" t="str">
        <f>CONCATENATE(D579," ",E579," ",G579)</f>
        <v xml:space="preserve">Ropivacaine Sintetica Inj 2mg/ml 10x20ml  </v>
      </c>
      <c r="G579" s="6"/>
      <c r="H579" s="6" t="s">
        <v>55</v>
      </c>
      <c r="I579" s="6">
        <v>10</v>
      </c>
      <c r="J579" s="6">
        <v>40</v>
      </c>
      <c r="K579" s="6" t="s">
        <v>343</v>
      </c>
      <c r="L579" s="6" t="s">
        <v>1271</v>
      </c>
      <c r="M579" s="6" t="s">
        <v>36</v>
      </c>
      <c r="N579" s="6" t="s">
        <v>45</v>
      </c>
      <c r="O579" s="28">
        <v>45449</v>
      </c>
    </row>
    <row r="580" spans="1:15" ht="15" x14ac:dyDescent="0.2">
      <c r="A580" s="6" t="s">
        <v>1492</v>
      </c>
      <c r="B580" s="6" t="s">
        <v>2233</v>
      </c>
      <c r="C580" s="6" t="s">
        <v>2233</v>
      </c>
      <c r="D580" s="6" t="s">
        <v>2231</v>
      </c>
      <c r="E580" s="6"/>
      <c r="F580" s="6" t="str">
        <f>CONCATENATE(D580," ",E580," ",G580)</f>
        <v xml:space="preserve">Ropivacaína Altan 7,5 mg/ml Inj. 5x10ml  </v>
      </c>
      <c r="G580" s="6"/>
      <c r="H580" s="6" t="s">
        <v>55</v>
      </c>
      <c r="I580" s="6">
        <v>5</v>
      </c>
      <c r="J580" s="6">
        <v>75</v>
      </c>
      <c r="K580" s="6" t="s">
        <v>2232</v>
      </c>
      <c r="L580" s="6" t="s">
        <v>145</v>
      </c>
      <c r="M580" s="6" t="s">
        <v>146</v>
      </c>
      <c r="N580" s="6" t="s">
        <v>45</v>
      </c>
      <c r="O580" s="28">
        <v>45449</v>
      </c>
    </row>
    <row r="581" spans="1:15" ht="15" x14ac:dyDescent="0.2">
      <c r="A581" s="6" t="s">
        <v>1492</v>
      </c>
      <c r="B581" s="6" t="s">
        <v>2233</v>
      </c>
      <c r="C581" s="6" t="s">
        <v>2233</v>
      </c>
      <c r="D581" s="6" t="s">
        <v>2223</v>
      </c>
      <c r="E581" s="6"/>
      <c r="F581" s="6" t="str">
        <f>CONCATENATE(D581," ",E581," ",G581)</f>
        <v xml:space="preserve">Naropin 7,5 mg/ml Inj. 5x10ml  </v>
      </c>
      <c r="G581" s="6"/>
      <c r="H581" s="6" t="s">
        <v>55</v>
      </c>
      <c r="I581" s="6">
        <v>5</v>
      </c>
      <c r="J581" s="6">
        <v>75</v>
      </c>
      <c r="K581" s="6" t="s">
        <v>86</v>
      </c>
      <c r="L581" s="6" t="s">
        <v>87</v>
      </c>
      <c r="M581" s="6" t="s">
        <v>88</v>
      </c>
      <c r="N581" s="6" t="s">
        <v>45</v>
      </c>
      <c r="O581" s="28">
        <v>45449</v>
      </c>
    </row>
    <row r="582" spans="1:15" ht="15" x14ac:dyDescent="0.2">
      <c r="A582" s="6" t="s">
        <v>1492</v>
      </c>
      <c r="B582" s="6" t="s">
        <v>2233</v>
      </c>
      <c r="C582" s="6" t="s">
        <v>2233</v>
      </c>
      <c r="D582" s="6" t="s">
        <v>2224</v>
      </c>
      <c r="E582" s="6"/>
      <c r="F582" s="6" t="str">
        <f>CONCATENATE(D582," ",E582," ",G582)</f>
        <v xml:space="preserve">Naropin 7,5 mg/ml Inj. 5x20ml  </v>
      </c>
      <c r="G582" s="6"/>
      <c r="H582" s="6" t="s">
        <v>55</v>
      </c>
      <c r="I582" s="6">
        <v>5</v>
      </c>
      <c r="J582" s="6">
        <v>75</v>
      </c>
      <c r="K582" s="6" t="s">
        <v>89</v>
      </c>
      <c r="L582" s="6" t="s">
        <v>1271</v>
      </c>
      <c r="M582" s="6" t="s">
        <v>36</v>
      </c>
      <c r="N582" s="6" t="s">
        <v>45</v>
      </c>
      <c r="O582" s="28">
        <v>45449</v>
      </c>
    </row>
    <row r="583" spans="1:15" ht="15" x14ac:dyDescent="0.2">
      <c r="A583" s="6" t="s">
        <v>1492</v>
      </c>
      <c r="B583" s="6" t="s">
        <v>2233</v>
      </c>
      <c r="C583" s="6" t="s">
        <v>2233</v>
      </c>
      <c r="D583" s="6" t="s">
        <v>2227</v>
      </c>
      <c r="E583" s="6"/>
      <c r="F583" s="6" t="str">
        <f>CONCATENATE(D583," ",E583," ",G583)</f>
        <v xml:space="preserve">Ropivacainhydrochlorid Kabi 10 mg/ml Inj. 5x10ml  </v>
      </c>
      <c r="G583" s="6"/>
      <c r="H583" s="6" t="s">
        <v>55</v>
      </c>
      <c r="I583" s="6">
        <v>5</v>
      </c>
      <c r="J583" s="6">
        <v>100</v>
      </c>
      <c r="K583" s="6" t="s">
        <v>86</v>
      </c>
      <c r="L583" s="6" t="s">
        <v>1271</v>
      </c>
      <c r="M583" s="6" t="s">
        <v>36</v>
      </c>
      <c r="N583" s="6" t="s">
        <v>45</v>
      </c>
      <c r="O583" s="28">
        <v>45449</v>
      </c>
    </row>
    <row r="584" spans="1:15" ht="15" x14ac:dyDescent="0.2">
      <c r="A584" s="6" t="s">
        <v>1492</v>
      </c>
      <c r="B584" s="6" t="s">
        <v>2233</v>
      </c>
      <c r="C584" s="6" t="s">
        <v>2233</v>
      </c>
      <c r="D584" s="6" t="s">
        <v>2228</v>
      </c>
      <c r="E584" s="6"/>
      <c r="F584" s="6" t="str">
        <f>CONCATENATE(D584," ",E584," ",G584)</f>
        <v xml:space="preserve">Ropivacaine Sintetica Inj 10mf/ml 10x10ml  </v>
      </c>
      <c r="G584" s="6"/>
      <c r="H584" s="6" t="s">
        <v>55</v>
      </c>
      <c r="I584" s="6">
        <v>10</v>
      </c>
      <c r="J584" s="6">
        <v>100</v>
      </c>
      <c r="K584" s="6" t="s">
        <v>343</v>
      </c>
      <c r="L584" s="6" t="s">
        <v>1271</v>
      </c>
      <c r="M584" s="6" t="s">
        <v>36</v>
      </c>
      <c r="N584" s="6" t="s">
        <v>45</v>
      </c>
      <c r="O584" s="28">
        <v>45449</v>
      </c>
    </row>
    <row r="585" spans="1:15" ht="15" x14ac:dyDescent="0.2">
      <c r="A585" s="6" t="s">
        <v>1492</v>
      </c>
      <c r="B585" s="6" t="s">
        <v>2233</v>
      </c>
      <c r="C585" s="6" t="s">
        <v>2233</v>
      </c>
      <c r="D585" s="6" t="s">
        <v>2331</v>
      </c>
      <c r="E585" s="6"/>
      <c r="F585" s="6" t="str">
        <f>CONCATENATE(D585," ",E585," ",G585)</f>
        <v xml:space="preserve">Ropivakain SINTETICA  10mg/ml inj. 10x10ml  </v>
      </c>
      <c r="G585" s="6"/>
      <c r="H585" s="6" t="s">
        <v>55</v>
      </c>
      <c r="I585" s="6">
        <v>10</v>
      </c>
      <c r="J585" s="6">
        <v>100</v>
      </c>
      <c r="K585" s="6"/>
      <c r="L585" s="6"/>
      <c r="M585" s="6"/>
      <c r="N585" s="6" t="s">
        <v>45</v>
      </c>
      <c r="O585" s="28" t="s">
        <v>2359</v>
      </c>
    </row>
    <row r="586" spans="1:15" ht="15" x14ac:dyDescent="0.2">
      <c r="A586" s="6" t="s">
        <v>1492</v>
      </c>
      <c r="B586" s="6" t="s">
        <v>2233</v>
      </c>
      <c r="C586" s="6" t="s">
        <v>2233</v>
      </c>
      <c r="D586" s="6" t="s">
        <v>2230</v>
      </c>
      <c r="E586" s="6"/>
      <c r="F586" s="6" t="str">
        <f>CONCATENATE(D586," ",E586," ",G586)</f>
        <v xml:space="preserve">Ropivacaine Sintetica Inj 7,5mg/ml 10x20ml  </v>
      </c>
      <c r="G586" s="6"/>
      <c r="H586" s="6" t="s">
        <v>55</v>
      </c>
      <c r="I586" s="6">
        <v>10</v>
      </c>
      <c r="J586" s="6">
        <v>150</v>
      </c>
      <c r="K586" s="6" t="s">
        <v>343</v>
      </c>
      <c r="L586" s="6" t="s">
        <v>1271</v>
      </c>
      <c r="M586" s="6" t="s">
        <v>36</v>
      </c>
      <c r="N586" s="6" t="s">
        <v>45</v>
      </c>
      <c r="O586" s="28">
        <v>45449</v>
      </c>
    </row>
    <row r="587" spans="1:15" ht="15" x14ac:dyDescent="0.2">
      <c r="A587" s="6" t="s">
        <v>1492</v>
      </c>
      <c r="B587" s="6" t="s">
        <v>2233</v>
      </c>
      <c r="C587" s="6" t="s">
        <v>2233</v>
      </c>
      <c r="D587" s="6" t="s">
        <v>2226</v>
      </c>
      <c r="E587" s="6"/>
      <c r="F587" s="6" t="str">
        <f>CONCATENATE(D587," ",E587," ",G587)</f>
        <v xml:space="preserve">Ropivacainhydrochlorid Kabi 2 mg/ml Inj. 5x100ml  </v>
      </c>
      <c r="G587" s="6"/>
      <c r="H587" s="6" t="s">
        <v>55</v>
      </c>
      <c r="I587" s="6">
        <v>5</v>
      </c>
      <c r="J587" s="6">
        <v>200</v>
      </c>
      <c r="K587" s="6" t="s">
        <v>343</v>
      </c>
      <c r="L587" s="6" t="s">
        <v>87</v>
      </c>
      <c r="M587" s="6" t="s">
        <v>88</v>
      </c>
      <c r="N587" s="6" t="s">
        <v>45</v>
      </c>
      <c r="O587" s="28">
        <v>45449</v>
      </c>
    </row>
    <row r="588" spans="1:15" ht="15" x14ac:dyDescent="0.2">
      <c r="A588" s="26" t="s">
        <v>2662</v>
      </c>
      <c r="B588" s="26" t="s">
        <v>2663</v>
      </c>
      <c r="C588" s="26" t="s">
        <v>2663</v>
      </c>
      <c r="D588" s="26" t="s">
        <v>2655</v>
      </c>
      <c r="E588" s="26"/>
      <c r="F588" s="26" t="str">
        <f>CONCATENATE(D588," ",E588," ",G588)</f>
        <v xml:space="preserve">EMLA 25 mg/g + 25 mg/g krém 30g  </v>
      </c>
      <c r="G588" s="26"/>
      <c r="H588" s="26" t="s">
        <v>387</v>
      </c>
      <c r="I588" s="26">
        <v>30</v>
      </c>
      <c r="J588" s="26">
        <v>50</v>
      </c>
      <c r="K588" s="26" t="s">
        <v>114</v>
      </c>
      <c r="L588" s="26" t="s">
        <v>35</v>
      </c>
      <c r="M588" s="26" t="s">
        <v>36</v>
      </c>
      <c r="N588" s="26" t="s">
        <v>30</v>
      </c>
      <c r="O588" s="28">
        <v>46043</v>
      </c>
    </row>
    <row r="589" spans="1:15" ht="15" x14ac:dyDescent="0.2">
      <c r="A589" s="26" t="s">
        <v>2662</v>
      </c>
      <c r="B589" s="26" t="s">
        <v>2663</v>
      </c>
      <c r="C589" s="26" t="s">
        <v>2663</v>
      </c>
      <c r="D589" s="26" t="s">
        <v>2656</v>
      </c>
      <c r="E589" s="26"/>
      <c r="F589" s="26" t="str">
        <f>CONCATENATE(D589," ",E589," ",G589)</f>
        <v xml:space="preserve">EMLA 25 mg/g + 25 mg/g krém 5g 5x  </v>
      </c>
      <c r="G589" s="26"/>
      <c r="H589" s="26" t="s">
        <v>387</v>
      </c>
      <c r="I589" s="26">
        <v>25</v>
      </c>
      <c r="J589" s="26">
        <v>50</v>
      </c>
      <c r="K589" s="26" t="s">
        <v>114</v>
      </c>
      <c r="L589" s="26" t="s">
        <v>35</v>
      </c>
      <c r="M589" s="26" t="s">
        <v>36</v>
      </c>
      <c r="N589" s="26" t="s">
        <v>30</v>
      </c>
      <c r="O589" s="28">
        <v>46043</v>
      </c>
    </row>
    <row r="590" spans="1:15" ht="15" x14ac:dyDescent="0.2">
      <c r="A590" s="6" t="s">
        <v>894</v>
      </c>
      <c r="B590" s="6" t="s">
        <v>898</v>
      </c>
      <c r="C590" s="6" t="s">
        <v>898</v>
      </c>
      <c r="D590" s="6" t="s">
        <v>899</v>
      </c>
      <c r="E590" s="6"/>
      <c r="F590" s="6" t="str">
        <f>CONCATENATE(D590," ",E590," ",G590)</f>
        <v xml:space="preserve">Ultracain con Epinefrina 40mg/ml+10mcg/ml-  1,7ml 100x  </v>
      </c>
      <c r="G590" s="6"/>
      <c r="H590" s="6" t="s">
        <v>55</v>
      </c>
      <c r="I590" s="6">
        <v>100</v>
      </c>
      <c r="J590" s="6">
        <v>1.7</v>
      </c>
      <c r="K590" s="6"/>
      <c r="L590" s="6"/>
      <c r="M590" s="6"/>
      <c r="N590" s="6" t="s">
        <v>45</v>
      </c>
      <c r="O590" s="28" t="s">
        <v>2360</v>
      </c>
    </row>
    <row r="591" spans="1:15" ht="15" x14ac:dyDescent="0.2">
      <c r="A591" s="4" t="s">
        <v>894</v>
      </c>
      <c r="B591" s="4" t="s">
        <v>895</v>
      </c>
      <c r="C591" s="4" t="s">
        <v>896</v>
      </c>
      <c r="D591" s="4" t="s">
        <v>897</v>
      </c>
      <c r="E591" s="4"/>
      <c r="F591" s="4" t="str">
        <f>CONCATENATE(D591," ",E591," ",G591)</f>
        <v xml:space="preserve">Ultracain D-S forte 1:100 000 40mg/ml/0,012mg/ml oldatos injekció 96x2ml  </v>
      </c>
      <c r="G591" s="4"/>
      <c r="H591" s="4" t="s">
        <v>55</v>
      </c>
      <c r="I591" s="4">
        <v>96</v>
      </c>
      <c r="J591" s="4">
        <v>8.0023999999999998E-2</v>
      </c>
      <c r="K591" s="4"/>
      <c r="L591" s="4" t="s">
        <v>35</v>
      </c>
      <c r="M591" s="4" t="s">
        <v>36</v>
      </c>
      <c r="N591" s="4" t="s">
        <v>27</v>
      </c>
      <c r="O591" s="28" t="s">
        <v>2461</v>
      </c>
    </row>
    <row r="592" spans="1:15" ht="15" x14ac:dyDescent="0.2">
      <c r="A592" s="26" t="s">
        <v>2485</v>
      </c>
      <c r="B592" s="26" t="s">
        <v>2484</v>
      </c>
      <c r="C592" s="26" t="s">
        <v>2484</v>
      </c>
      <c r="D592" s="26" t="s">
        <v>2482</v>
      </c>
      <c r="E592" s="26"/>
      <c r="F592" s="26" t="str">
        <f>CONCATENATE(D592," ",E592," ",G592)</f>
        <v xml:space="preserve">Qutenza 179 mg külsőleges tapasz 1x  </v>
      </c>
      <c r="G592" s="26"/>
      <c r="H592" s="26" t="s">
        <v>2483</v>
      </c>
      <c r="I592" s="26">
        <v>1</v>
      </c>
      <c r="J592" s="26">
        <v>179</v>
      </c>
      <c r="K592" s="26"/>
      <c r="L592" s="26" t="s">
        <v>20</v>
      </c>
      <c r="M592" s="26" t="s">
        <v>20</v>
      </c>
      <c r="N592" s="26" t="s">
        <v>30</v>
      </c>
      <c r="O592" s="28" t="s">
        <v>2469</v>
      </c>
    </row>
    <row r="593" spans="1:15" ht="15" x14ac:dyDescent="0.2">
      <c r="A593" s="6" t="s">
        <v>900</v>
      </c>
      <c r="B593" s="6" t="s">
        <v>901</v>
      </c>
      <c r="C593" s="6" t="s">
        <v>901</v>
      </c>
      <c r="D593" s="6" t="s">
        <v>902</v>
      </c>
      <c r="E593" s="6" t="s">
        <v>903</v>
      </c>
      <c r="F593" s="6" t="str">
        <f>CONCATENATE(D593," ",E593," ",G593)</f>
        <v>Morphin-Hameln 20mg/ml inj. 10x</v>
      </c>
      <c r="G593" s="6" t="s">
        <v>904</v>
      </c>
      <c r="H593" s="6" t="s">
        <v>55</v>
      </c>
      <c r="I593" s="6">
        <v>10</v>
      </c>
      <c r="J593" s="6">
        <v>2</v>
      </c>
      <c r="K593" s="6" t="s">
        <v>760</v>
      </c>
      <c r="L593" s="6"/>
      <c r="M593" s="6"/>
      <c r="N593" s="6" t="s">
        <v>45</v>
      </c>
      <c r="O593" s="28">
        <v>45467</v>
      </c>
    </row>
    <row r="594" spans="1:15" ht="15" x14ac:dyDescent="0.2">
      <c r="A594" s="6" t="s">
        <v>900</v>
      </c>
      <c r="B594" s="6" t="s">
        <v>901</v>
      </c>
      <c r="C594" s="6" t="s">
        <v>901</v>
      </c>
      <c r="D594" s="6" t="s">
        <v>902</v>
      </c>
      <c r="E594" s="6" t="s">
        <v>905</v>
      </c>
      <c r="F594" s="6" t="str">
        <f>CONCATENATE(D594," ",E594," ",G594)</f>
        <v>Morphin-Hameln 10mg/ml inj. 10x</v>
      </c>
      <c r="G594" s="6" t="s">
        <v>904</v>
      </c>
      <c r="H594" s="6" t="s">
        <v>55</v>
      </c>
      <c r="I594" s="6">
        <v>10</v>
      </c>
      <c r="J594" s="6">
        <v>10</v>
      </c>
      <c r="K594" s="6"/>
      <c r="L594" s="6"/>
      <c r="M594" s="6"/>
      <c r="N594" s="6" t="s">
        <v>45</v>
      </c>
      <c r="O594" s="28" t="s">
        <v>2871</v>
      </c>
    </row>
    <row r="595" spans="1:15" ht="15" x14ac:dyDescent="0.2">
      <c r="A595" s="6" t="s">
        <v>2278</v>
      </c>
      <c r="B595" s="6" t="s">
        <v>1817</v>
      </c>
      <c r="C595" s="6" t="s">
        <v>1817</v>
      </c>
      <c r="D595" s="6" t="s">
        <v>2329</v>
      </c>
      <c r="E595" s="6"/>
      <c r="F595" s="6" t="str">
        <f>CONCATENATE(D595," ",E595," ",G595)</f>
        <v xml:space="preserve">Pethidin-hameln 50mg/ml -1ml inj. 5X1ml  </v>
      </c>
      <c r="G595" s="6"/>
      <c r="H595" s="6" t="s">
        <v>55</v>
      </c>
      <c r="I595" s="6">
        <v>5</v>
      </c>
      <c r="J595" s="6">
        <v>50</v>
      </c>
      <c r="K595" s="6"/>
      <c r="L595" s="6"/>
      <c r="M595" s="6"/>
      <c r="N595" s="6" t="s">
        <v>45</v>
      </c>
      <c r="O595" s="28" t="s">
        <v>2359</v>
      </c>
    </row>
    <row r="596" spans="1:15" ht="15" x14ac:dyDescent="0.2">
      <c r="A596" s="6" t="s">
        <v>2278</v>
      </c>
      <c r="B596" s="6" t="s">
        <v>1817</v>
      </c>
      <c r="C596" s="6" t="s">
        <v>1817</v>
      </c>
      <c r="D596" s="6" t="s">
        <v>2277</v>
      </c>
      <c r="E596" s="6"/>
      <c r="F596" s="6" t="str">
        <f>CONCATENATE(D596," ",E596," ",G596)</f>
        <v xml:space="preserve">Pethidine-hameln 50mg/ml- 2ml inj. 5x  </v>
      </c>
      <c r="G596" s="6"/>
      <c r="H596" s="6" t="s">
        <v>55</v>
      </c>
      <c r="I596" s="6">
        <v>5</v>
      </c>
      <c r="J596" s="6">
        <v>100</v>
      </c>
      <c r="K596" s="6"/>
      <c r="L596" s="6" t="s">
        <v>20</v>
      </c>
      <c r="M596" s="6" t="s">
        <v>20</v>
      </c>
      <c r="N596" s="6" t="s">
        <v>45</v>
      </c>
      <c r="O596" s="28">
        <v>45909</v>
      </c>
    </row>
    <row r="597" spans="1:15" ht="15" x14ac:dyDescent="0.2">
      <c r="A597" s="6" t="s">
        <v>906</v>
      </c>
      <c r="B597" s="6" t="s">
        <v>907</v>
      </c>
      <c r="C597" s="6" t="s">
        <v>907</v>
      </c>
      <c r="D597" s="6" t="s">
        <v>908</v>
      </c>
      <c r="E597" s="6"/>
      <c r="F597" s="6" t="str">
        <f>CONCATENATE(D597," ",E597," ",G597)</f>
        <v xml:space="preserve">Aspégic 500mg inj. 6x  </v>
      </c>
      <c r="G597" s="6"/>
      <c r="H597" s="6" t="s">
        <v>55</v>
      </c>
      <c r="I597" s="6">
        <v>6</v>
      </c>
      <c r="J597" s="6">
        <v>500</v>
      </c>
      <c r="K597" s="6"/>
      <c r="L597" s="6" t="s">
        <v>287</v>
      </c>
      <c r="M597" s="6" t="s">
        <v>288</v>
      </c>
      <c r="N597" s="6" t="s">
        <v>45</v>
      </c>
      <c r="O597" s="28">
        <v>45467</v>
      </c>
    </row>
    <row r="598" spans="1:15" ht="15" x14ac:dyDescent="0.2">
      <c r="A598" s="6" t="s">
        <v>906</v>
      </c>
      <c r="B598" s="6" t="s">
        <v>907</v>
      </c>
      <c r="C598" s="6" t="s">
        <v>910</v>
      </c>
      <c r="D598" s="6" t="s">
        <v>911</v>
      </c>
      <c r="E598" s="6" t="s">
        <v>912</v>
      </c>
      <c r="F598" s="6" t="str">
        <f>CONCATENATE(D598," ",E598," ",G598)</f>
        <v>Aspirin IV  500 mg 5x Inj</v>
      </c>
      <c r="G598" s="6" t="s">
        <v>162</v>
      </c>
      <c r="H598" s="6" t="s">
        <v>55</v>
      </c>
      <c r="I598" s="6">
        <v>5</v>
      </c>
      <c r="J598" s="6">
        <v>500</v>
      </c>
      <c r="K598" s="6" t="s">
        <v>560</v>
      </c>
      <c r="L598" s="6" t="s">
        <v>35</v>
      </c>
      <c r="M598" s="6" t="s">
        <v>36</v>
      </c>
      <c r="N598" s="6" t="s">
        <v>45</v>
      </c>
      <c r="O598" s="28">
        <v>45467</v>
      </c>
    </row>
    <row r="599" spans="1:15" ht="15" x14ac:dyDescent="0.2">
      <c r="A599" s="4" t="s">
        <v>906</v>
      </c>
      <c r="B599" s="4" t="s">
        <v>907</v>
      </c>
      <c r="C599" s="4" t="s">
        <v>907</v>
      </c>
      <c r="D599" s="4" t="s">
        <v>909</v>
      </c>
      <c r="E599" s="4"/>
      <c r="F599" s="4" t="str">
        <f>CONCATENATE(D599," ",E599," ",G599)</f>
        <v xml:space="preserve">Aspirin i.v. 500mg por és oldószer oldatos injekcióhoz/infúzióhoz 5x  </v>
      </c>
      <c r="G599" s="4"/>
      <c r="H599" s="4" t="s">
        <v>55</v>
      </c>
      <c r="I599" s="4">
        <v>5</v>
      </c>
      <c r="J599" s="4">
        <v>500</v>
      </c>
      <c r="K599" s="4" t="s">
        <v>2444</v>
      </c>
      <c r="L599" s="4" t="s">
        <v>35</v>
      </c>
      <c r="M599" s="4" t="s">
        <v>36</v>
      </c>
      <c r="N599" s="4" t="s">
        <v>27</v>
      </c>
      <c r="O599" s="28" t="s">
        <v>2443</v>
      </c>
    </row>
    <row r="600" spans="1:15" ht="15" x14ac:dyDescent="0.2">
      <c r="A600" s="26" t="s">
        <v>906</v>
      </c>
      <c r="B600" s="26" t="s">
        <v>907</v>
      </c>
      <c r="C600" s="26" t="s">
        <v>907</v>
      </c>
      <c r="D600" s="26" t="s">
        <v>1671</v>
      </c>
      <c r="E600" s="26"/>
      <c r="F600" s="26" t="str">
        <f>CONCATENATE(D600," ",E600," ",G600)</f>
        <v xml:space="preserve">Aspirin 500mg/5ml por és oldószer inj 5x  </v>
      </c>
      <c r="G600" s="26"/>
      <c r="H600" s="26" t="s">
        <v>55</v>
      </c>
      <c r="I600" s="26">
        <v>5</v>
      </c>
      <c r="J600" s="26">
        <v>500</v>
      </c>
      <c r="K600" s="26"/>
      <c r="L600" s="26" t="s">
        <v>20</v>
      </c>
      <c r="M600" s="26" t="s">
        <v>20</v>
      </c>
      <c r="N600" s="26" t="s">
        <v>30</v>
      </c>
      <c r="O600" s="28" t="s">
        <v>2469</v>
      </c>
    </row>
    <row r="601" spans="1:15" ht="30" x14ac:dyDescent="0.2">
      <c r="A601" s="4" t="s">
        <v>906</v>
      </c>
      <c r="B601" s="4" t="s">
        <v>907</v>
      </c>
      <c r="C601" s="4" t="s">
        <v>2512</v>
      </c>
      <c r="D601" s="3" t="s">
        <v>2614</v>
      </c>
      <c r="E601" s="4"/>
      <c r="F601" s="4" t="str">
        <f>CONCATENATE(D601," ",E601," ",G601)</f>
        <v xml:space="preserve">Acetylsalicylsäure Panpharma i.v. 500mg por oldatos injekcióhoz vagy infúzióhoz 20x  </v>
      </c>
      <c r="G601" s="4"/>
      <c r="H601" s="4" t="s">
        <v>55</v>
      </c>
      <c r="I601" s="4">
        <v>20</v>
      </c>
      <c r="J601" s="4">
        <v>500</v>
      </c>
      <c r="K601" s="4" t="s">
        <v>221</v>
      </c>
      <c r="L601" s="4" t="s">
        <v>331</v>
      </c>
      <c r="M601" s="4" t="s">
        <v>332</v>
      </c>
      <c r="N601" s="4" t="s">
        <v>27</v>
      </c>
      <c r="O601" s="28" t="s">
        <v>2615</v>
      </c>
    </row>
    <row r="602" spans="1:15" ht="30" x14ac:dyDescent="0.2">
      <c r="A602" s="26" t="s">
        <v>906</v>
      </c>
      <c r="B602" s="26" t="s">
        <v>907</v>
      </c>
      <c r="C602" s="26" t="s">
        <v>907</v>
      </c>
      <c r="D602" s="73" t="s">
        <v>2577</v>
      </c>
      <c r="E602" s="26"/>
      <c r="F602" s="26" t="str">
        <f>CONCATENATE(D602," ",E602," ",G602)</f>
        <v xml:space="preserve">Acetilszalicilsav Panmedica 500 mg/5ml por és oldószer oldatos injekcióhoz 6x  </v>
      </c>
      <c r="G602" s="26"/>
      <c r="H602" s="26" t="s">
        <v>55</v>
      </c>
      <c r="I602" s="26">
        <v>6</v>
      </c>
      <c r="J602" s="26">
        <v>500</v>
      </c>
      <c r="K602" s="26"/>
      <c r="L602" s="26" t="s">
        <v>287</v>
      </c>
      <c r="M602" s="26" t="s">
        <v>288</v>
      </c>
      <c r="N602" s="26" t="s">
        <v>30</v>
      </c>
      <c r="O602" s="28" t="s">
        <v>2779</v>
      </c>
    </row>
    <row r="603" spans="1:15" ht="15" x14ac:dyDescent="0.2">
      <c r="A603" s="4" t="s">
        <v>906</v>
      </c>
      <c r="B603" s="4" t="s">
        <v>907</v>
      </c>
      <c r="C603" s="4" t="s">
        <v>2512</v>
      </c>
      <c r="D603" s="4" t="s">
        <v>2508</v>
      </c>
      <c r="E603" s="4"/>
      <c r="F603" s="4" t="str">
        <f>CONCATENATE(D603," ",E603," ",G603)</f>
        <v xml:space="preserve">ACIDE ACETYLSALICYLIQUE Panpharma Inj. 20x0,5g  </v>
      </c>
      <c r="G603" s="4"/>
      <c r="H603" s="4" t="s">
        <v>55</v>
      </c>
      <c r="I603" s="4">
        <v>20</v>
      </c>
      <c r="J603" s="4">
        <v>500</v>
      </c>
      <c r="K603" s="4" t="s">
        <v>2510</v>
      </c>
      <c r="L603" s="4" t="s">
        <v>731</v>
      </c>
      <c r="M603" s="4" t="s">
        <v>739</v>
      </c>
      <c r="N603" s="4" t="s">
        <v>27</v>
      </c>
      <c r="O603" s="28" t="s">
        <v>2511</v>
      </c>
    </row>
    <row r="604" spans="1:15" ht="15" x14ac:dyDescent="0.2">
      <c r="A604" s="4" t="s">
        <v>906</v>
      </c>
      <c r="B604" s="4" t="s">
        <v>907</v>
      </c>
      <c r="C604" s="4" t="s">
        <v>2512</v>
      </c>
      <c r="D604" s="4" t="s">
        <v>2508</v>
      </c>
      <c r="E604" s="4"/>
      <c r="F604" s="4" t="str">
        <f>CONCATENATE(D604," ",E604," ",G604)</f>
        <v xml:space="preserve">ACIDE ACETYLSALICYLIQUE Panpharma Inj. 20x0,5g  </v>
      </c>
      <c r="G604" s="4"/>
      <c r="H604" s="4" t="s">
        <v>55</v>
      </c>
      <c r="I604" s="4">
        <v>20</v>
      </c>
      <c r="J604" s="4">
        <v>500</v>
      </c>
      <c r="K604" s="4" t="s">
        <v>2509</v>
      </c>
      <c r="L604" s="4" t="s">
        <v>731</v>
      </c>
      <c r="M604" s="4" t="s">
        <v>739</v>
      </c>
      <c r="N604" s="4" t="s">
        <v>27</v>
      </c>
      <c r="O604" s="28" t="s">
        <v>2511</v>
      </c>
    </row>
    <row r="605" spans="1:15" ht="15" x14ac:dyDescent="0.2">
      <c r="A605" s="26" t="s">
        <v>2848</v>
      </c>
      <c r="B605" s="26"/>
      <c r="C605" s="26" t="s">
        <v>2847</v>
      </c>
      <c r="D605" s="26" t="s">
        <v>2845</v>
      </c>
      <c r="E605" s="26"/>
      <c r="F605" s="26" t="str">
        <f>CONCATENATE(D605," ",E605," ",G605)</f>
        <v xml:space="preserve">Imigran Nasal orrspray 20mg 2x  </v>
      </c>
      <c r="G605" s="26"/>
      <c r="H605" s="26" t="s">
        <v>2846</v>
      </c>
      <c r="I605" s="26">
        <v>2</v>
      </c>
      <c r="J605" s="26">
        <v>20</v>
      </c>
      <c r="K605" s="26"/>
      <c r="L605" s="26" t="s">
        <v>20</v>
      </c>
      <c r="M605" s="26" t="s">
        <v>20</v>
      </c>
      <c r="N605" s="26" t="s">
        <v>30</v>
      </c>
      <c r="O605" s="28" t="s">
        <v>2779</v>
      </c>
    </row>
    <row r="606" spans="1:15" ht="15" x14ac:dyDescent="0.2">
      <c r="A606" s="26" t="s">
        <v>913</v>
      </c>
      <c r="B606" s="26" t="s">
        <v>914</v>
      </c>
      <c r="C606" s="26" t="s">
        <v>914</v>
      </c>
      <c r="D606" s="26" t="s">
        <v>2299</v>
      </c>
      <c r="E606" s="26"/>
      <c r="F606" s="26" t="str">
        <f>CONCATENATE(D606," ",E606," ",G606)</f>
        <v xml:space="preserve">Fenobarbital Zentiva 100mg/ml inj 2ml 5x  </v>
      </c>
      <c r="G606" s="26"/>
      <c r="H606" s="26" t="s">
        <v>55</v>
      </c>
      <c r="I606" s="26">
        <v>5</v>
      </c>
      <c r="J606" s="26">
        <v>100</v>
      </c>
      <c r="K606" s="26"/>
      <c r="L606" s="26" t="s">
        <v>100</v>
      </c>
      <c r="M606" s="26" t="s">
        <v>2300</v>
      </c>
      <c r="N606" s="26" t="s">
        <v>30</v>
      </c>
      <c r="O606" s="28" t="s">
        <v>2779</v>
      </c>
    </row>
    <row r="607" spans="1:15" ht="15" x14ac:dyDescent="0.2">
      <c r="A607" s="6" t="s">
        <v>917</v>
      </c>
      <c r="B607" s="6" t="s">
        <v>918</v>
      </c>
      <c r="C607" s="6" t="s">
        <v>918</v>
      </c>
      <c r="D607" s="6" t="s">
        <v>921</v>
      </c>
      <c r="E607" s="6" t="s">
        <v>922</v>
      </c>
      <c r="F607" s="6" t="str">
        <f>CONCATENATE(D607," ",E607," ",G607)</f>
        <v>Phenydan 250mg/5ml 5x inj.</v>
      </c>
      <c r="G607" s="6" t="s">
        <v>54</v>
      </c>
      <c r="H607" s="6" t="s">
        <v>55</v>
      </c>
      <c r="I607" s="6">
        <v>5</v>
      </c>
      <c r="J607" s="6">
        <v>250</v>
      </c>
      <c r="K607" s="6"/>
      <c r="L607" s="6"/>
      <c r="M607" s="6"/>
      <c r="N607" s="6" t="s">
        <v>45</v>
      </c>
      <c r="O607" s="28" t="s">
        <v>2360</v>
      </c>
    </row>
    <row r="608" spans="1:15" ht="15" x14ac:dyDescent="0.2">
      <c r="A608" s="4" t="s">
        <v>917</v>
      </c>
      <c r="B608" s="4" t="s">
        <v>918</v>
      </c>
      <c r="C608" s="4" t="s">
        <v>919</v>
      </c>
      <c r="D608" s="4" t="s">
        <v>920</v>
      </c>
      <c r="E608" s="4"/>
      <c r="F608" s="4" t="str">
        <f>CONCATENATE(D608," ",E608," ",G608)</f>
        <v xml:space="preserve">Phenhydan 250mg/5ml oldatos injekció 5x5ml  </v>
      </c>
      <c r="G608" s="4"/>
      <c r="H608" s="4" t="s">
        <v>55</v>
      </c>
      <c r="I608" s="4">
        <v>5</v>
      </c>
      <c r="J608" s="4">
        <v>250</v>
      </c>
      <c r="K608" s="4"/>
      <c r="L608" s="4" t="s">
        <v>35</v>
      </c>
      <c r="M608" s="4" t="s">
        <v>204</v>
      </c>
      <c r="N608" s="4" t="s">
        <v>27</v>
      </c>
      <c r="O608" s="28" t="s">
        <v>2714</v>
      </c>
    </row>
    <row r="609" spans="1:15" ht="15" x14ac:dyDescent="0.2">
      <c r="A609" s="26" t="s">
        <v>923</v>
      </c>
      <c r="B609" s="26" t="s">
        <v>924</v>
      </c>
      <c r="C609" s="26" t="s">
        <v>924</v>
      </c>
      <c r="D609" s="26" t="s">
        <v>925</v>
      </c>
      <c r="E609" s="26"/>
      <c r="F609" s="26" t="str">
        <f>CONCATENATE(D609," ",E609," ",G609)</f>
        <v xml:space="preserve">Petinimid 250mg kapszula 100x  </v>
      </c>
      <c r="G609" s="26"/>
      <c r="H609" s="26" t="s">
        <v>40</v>
      </c>
      <c r="I609" s="26">
        <v>100</v>
      </c>
      <c r="J609" s="26">
        <v>250</v>
      </c>
      <c r="K609" s="26"/>
      <c r="L609" s="26" t="s">
        <v>87</v>
      </c>
      <c r="M609" s="26" t="s">
        <v>88</v>
      </c>
      <c r="N609" s="26" t="s">
        <v>30</v>
      </c>
      <c r="O609" s="28" t="s">
        <v>2779</v>
      </c>
    </row>
    <row r="610" spans="1:15" ht="15" x14ac:dyDescent="0.2">
      <c r="A610" s="6" t="s">
        <v>923</v>
      </c>
      <c r="B610" s="6" t="s">
        <v>924</v>
      </c>
      <c r="C610" s="6" t="s">
        <v>926</v>
      </c>
      <c r="D610" s="6" t="s">
        <v>927</v>
      </c>
      <c r="E610" s="6" t="s">
        <v>928</v>
      </c>
      <c r="F610" s="6" t="str">
        <f>CONCATENATE(D610," ",E610," ",G610)</f>
        <v>Petnidan  250 mg 100x Kapsz</v>
      </c>
      <c r="G610" s="6" t="s">
        <v>559</v>
      </c>
      <c r="H610" s="6" t="s">
        <v>40</v>
      </c>
      <c r="I610" s="6">
        <v>100</v>
      </c>
      <c r="J610" s="6">
        <v>250</v>
      </c>
      <c r="K610" s="6"/>
      <c r="L610" s="6" t="s">
        <v>35</v>
      </c>
      <c r="M610" s="6" t="s">
        <v>36</v>
      </c>
      <c r="N610" s="6" t="s">
        <v>45</v>
      </c>
      <c r="O610" s="28" t="s">
        <v>2871</v>
      </c>
    </row>
    <row r="611" spans="1:15" ht="15" x14ac:dyDescent="0.2">
      <c r="A611" s="26" t="s">
        <v>923</v>
      </c>
      <c r="B611" s="26" t="s">
        <v>924</v>
      </c>
      <c r="C611" s="26" t="s">
        <v>924</v>
      </c>
      <c r="D611" s="26" t="s">
        <v>929</v>
      </c>
      <c r="E611" s="26"/>
      <c r="F611" s="26" t="str">
        <f>CONCATENATE(D611," ",E611," ",G611)</f>
        <v xml:space="preserve">Petinimid 250mg/5ml szirup 250ml 1x  </v>
      </c>
      <c r="G611" s="26"/>
      <c r="H611" s="26" t="s">
        <v>930</v>
      </c>
      <c r="I611" s="26">
        <v>1</v>
      </c>
      <c r="J611" s="26">
        <v>250</v>
      </c>
      <c r="K611" s="26"/>
      <c r="L611" s="26" t="s">
        <v>87</v>
      </c>
      <c r="M611" s="26" t="s">
        <v>88</v>
      </c>
      <c r="N611" s="26" t="s">
        <v>30</v>
      </c>
      <c r="O611" s="28" t="s">
        <v>2779</v>
      </c>
    </row>
    <row r="612" spans="1:15" ht="15" x14ac:dyDescent="0.2">
      <c r="A612" s="6" t="s">
        <v>923</v>
      </c>
      <c r="B612" s="6" t="s">
        <v>924</v>
      </c>
      <c r="C612" s="6" t="s">
        <v>926</v>
      </c>
      <c r="D612" s="6" t="s">
        <v>927</v>
      </c>
      <c r="E612" s="6" t="s">
        <v>931</v>
      </c>
      <c r="F612" s="6" t="str">
        <f>CONCATENATE(D612," ",E612," ",G612)</f>
        <v>Petnidan  50mg/ml – 250ml 1x szirup</v>
      </c>
      <c r="G612" s="6" t="s">
        <v>932</v>
      </c>
      <c r="H612" s="6" t="s">
        <v>930</v>
      </c>
      <c r="I612" s="6">
        <v>1</v>
      </c>
      <c r="J612" s="6">
        <v>250</v>
      </c>
      <c r="K612" s="6"/>
      <c r="L612" s="6" t="s">
        <v>35</v>
      </c>
      <c r="M612" s="6" t="s">
        <v>36</v>
      </c>
      <c r="N612" s="6" t="s">
        <v>45</v>
      </c>
      <c r="O612" s="28" t="s">
        <v>2871</v>
      </c>
    </row>
    <row r="613" spans="1:15" ht="15" x14ac:dyDescent="0.2">
      <c r="A613" s="6" t="s">
        <v>933</v>
      </c>
      <c r="B613" s="6" t="s">
        <v>934</v>
      </c>
      <c r="C613" s="6" t="s">
        <v>934</v>
      </c>
      <c r="D613" s="6" t="s">
        <v>936</v>
      </c>
      <c r="E613" s="6" t="s">
        <v>937</v>
      </c>
      <c r="F613" s="6" t="str">
        <f>CONCATENATE(D613," ",E613," ",G613)</f>
        <v>Petinutin 150mg 100x kapsz.</v>
      </c>
      <c r="G613" s="6" t="s">
        <v>305</v>
      </c>
      <c r="H613" s="6" t="s">
        <v>40</v>
      </c>
      <c r="I613" s="6">
        <v>100</v>
      </c>
      <c r="J613" s="6">
        <v>150</v>
      </c>
      <c r="K613" s="6"/>
      <c r="L613" s="6" t="s">
        <v>35</v>
      </c>
      <c r="M613" s="6" t="s">
        <v>36</v>
      </c>
      <c r="N613" s="6" t="s">
        <v>45</v>
      </c>
      <c r="O613" s="28" t="s">
        <v>2871</v>
      </c>
    </row>
    <row r="614" spans="1:15" ht="15" x14ac:dyDescent="0.2">
      <c r="A614" s="6" t="s">
        <v>933</v>
      </c>
      <c r="B614" s="6" t="s">
        <v>934</v>
      </c>
      <c r="C614" s="6" t="s">
        <v>934</v>
      </c>
      <c r="D614" s="6" t="s">
        <v>936</v>
      </c>
      <c r="E614" s="6" t="s">
        <v>938</v>
      </c>
      <c r="F614" s="6" t="str">
        <f>CONCATENATE(D614," ",E614," ",G614)</f>
        <v>Petinutin 300mg 100x kapsz.</v>
      </c>
      <c r="G614" s="6" t="s">
        <v>305</v>
      </c>
      <c r="H614" s="6" t="s">
        <v>40</v>
      </c>
      <c r="I614" s="6">
        <v>100</v>
      </c>
      <c r="J614" s="6">
        <v>300</v>
      </c>
      <c r="K614" s="6"/>
      <c r="L614" s="6" t="s">
        <v>35</v>
      </c>
      <c r="M614" s="6" t="s">
        <v>36</v>
      </c>
      <c r="N614" s="6" t="s">
        <v>45</v>
      </c>
      <c r="O614" s="28" t="s">
        <v>2871</v>
      </c>
    </row>
    <row r="615" spans="1:15" ht="15" x14ac:dyDescent="0.2">
      <c r="A615" s="6" t="s">
        <v>939</v>
      </c>
      <c r="B615" s="6" t="s">
        <v>940</v>
      </c>
      <c r="C615" s="6" t="s">
        <v>940</v>
      </c>
      <c r="D615" s="6" t="s">
        <v>941</v>
      </c>
      <c r="E615" s="6" t="s">
        <v>942</v>
      </c>
      <c r="F615" s="6" t="str">
        <f>CONCATENATE(D615," ",E615," ",G615)</f>
        <v>Diacomit 250mg 60x por</v>
      </c>
      <c r="G615" s="6" t="s">
        <v>156</v>
      </c>
      <c r="H615" s="6" t="s">
        <v>40</v>
      </c>
      <c r="I615" s="6">
        <v>60</v>
      </c>
      <c r="J615" s="6">
        <v>250</v>
      </c>
      <c r="K615" s="6"/>
      <c r="L615" s="6" t="s">
        <v>943</v>
      </c>
      <c r="M615" s="6" t="s">
        <v>413</v>
      </c>
      <c r="N615" s="6" t="s">
        <v>45</v>
      </c>
      <c r="O615" s="28" t="s">
        <v>2871</v>
      </c>
    </row>
    <row r="616" spans="1:15" ht="15" x14ac:dyDescent="0.2">
      <c r="A616" s="26" t="s">
        <v>939</v>
      </c>
      <c r="B616" s="26" t="s">
        <v>940</v>
      </c>
      <c r="C616" s="26" t="s">
        <v>944</v>
      </c>
      <c r="D616" s="26" t="s">
        <v>1735</v>
      </c>
      <c r="E616" s="26" t="s">
        <v>942</v>
      </c>
      <c r="F616" s="26" t="str">
        <f>CONCATENATE(D616," ",E616," ",G616)</f>
        <v>Diacomit 500mg kemény kapszula 60x 250mg 60x por</v>
      </c>
      <c r="G616" s="26" t="s">
        <v>156</v>
      </c>
      <c r="H616" s="26" t="s">
        <v>40</v>
      </c>
      <c r="I616" s="26">
        <v>60</v>
      </c>
      <c r="J616" s="26">
        <v>250</v>
      </c>
      <c r="K616" s="26"/>
      <c r="L616" s="21" t="s">
        <v>20</v>
      </c>
      <c r="M616" s="21" t="s">
        <v>20</v>
      </c>
      <c r="N616" s="26" t="s">
        <v>30</v>
      </c>
      <c r="O616" s="28" t="s">
        <v>2779</v>
      </c>
    </row>
    <row r="617" spans="1:15" ht="15" x14ac:dyDescent="0.2">
      <c r="A617" s="26" t="s">
        <v>2689</v>
      </c>
      <c r="B617" s="26" t="s">
        <v>2688</v>
      </c>
      <c r="C617" s="26" t="s">
        <v>2688</v>
      </c>
      <c r="D617" s="26" t="s">
        <v>2684</v>
      </c>
      <c r="E617" s="26"/>
      <c r="F617" s="26" t="str">
        <f>CONCATENATE(D617," ",E617," ",G617)</f>
        <v xml:space="preserve">Lacosamid 1A Pharma 50 mg filmtabletta 168x  </v>
      </c>
      <c r="G617" s="26"/>
      <c r="H617" s="26" t="s">
        <v>40</v>
      </c>
      <c r="I617" s="26">
        <v>168</v>
      </c>
      <c r="J617" s="26">
        <v>50</v>
      </c>
      <c r="K617" s="26" t="s">
        <v>114</v>
      </c>
      <c r="L617" s="21" t="s">
        <v>35</v>
      </c>
      <c r="M617" s="21" t="s">
        <v>36</v>
      </c>
      <c r="N617" s="26" t="s">
        <v>30</v>
      </c>
      <c r="O617" s="28">
        <v>46033</v>
      </c>
    </row>
    <row r="618" spans="1:15" ht="15" x14ac:dyDescent="0.2">
      <c r="A618" s="26" t="s">
        <v>2689</v>
      </c>
      <c r="B618" s="26" t="s">
        <v>2688</v>
      </c>
      <c r="C618" s="26" t="s">
        <v>2688</v>
      </c>
      <c r="D618" s="26" t="s">
        <v>2683</v>
      </c>
      <c r="E618" s="26"/>
      <c r="F618" s="26" t="str">
        <f>CONCATENATE(D618," ",E618," ",G618)</f>
        <v xml:space="preserve">Lacosamid 1A Pharma 50 mg filmtabletta 56x  </v>
      </c>
      <c r="G618" s="26"/>
      <c r="H618" s="26" t="s">
        <v>40</v>
      </c>
      <c r="I618" s="26">
        <v>56</v>
      </c>
      <c r="J618" s="26">
        <v>50</v>
      </c>
      <c r="K618" s="26" t="s">
        <v>114</v>
      </c>
      <c r="L618" s="21" t="s">
        <v>35</v>
      </c>
      <c r="M618" s="21" t="s">
        <v>36</v>
      </c>
      <c r="N618" s="26" t="s">
        <v>30</v>
      </c>
      <c r="O618" s="28">
        <v>46033</v>
      </c>
    </row>
    <row r="619" spans="1:15" ht="15" x14ac:dyDescent="0.2">
      <c r="A619" s="26" t="s">
        <v>2689</v>
      </c>
      <c r="B619" s="26" t="s">
        <v>2688</v>
      </c>
      <c r="C619" s="26" t="s">
        <v>2688</v>
      </c>
      <c r="D619" s="26" t="s">
        <v>2682</v>
      </c>
      <c r="E619" s="26"/>
      <c r="F619" s="26" t="str">
        <f>CONCATENATE(D619," ",E619," ",G619)</f>
        <v xml:space="preserve">Lacosamid 1A Pharma 50 mg filmtabletta 28x  </v>
      </c>
      <c r="G619" s="26"/>
      <c r="H619" s="26" t="s">
        <v>40</v>
      </c>
      <c r="I619" s="26">
        <v>28</v>
      </c>
      <c r="J619" s="26">
        <v>50</v>
      </c>
      <c r="K619" s="26" t="s">
        <v>114</v>
      </c>
      <c r="L619" s="21" t="s">
        <v>35</v>
      </c>
      <c r="M619" s="21" t="s">
        <v>36</v>
      </c>
      <c r="N619" s="26" t="s">
        <v>30</v>
      </c>
      <c r="O619" s="28">
        <v>46033</v>
      </c>
    </row>
    <row r="620" spans="1:15" ht="15" x14ac:dyDescent="0.2">
      <c r="A620" s="26" t="s">
        <v>2689</v>
      </c>
      <c r="B620" s="26" t="s">
        <v>2688</v>
      </c>
      <c r="C620" s="26" t="s">
        <v>2688</v>
      </c>
      <c r="D620" s="26" t="s">
        <v>2687</v>
      </c>
      <c r="E620" s="26"/>
      <c r="F620" s="26" t="str">
        <f>CONCATENATE(D620," ",E620," ",G620)</f>
        <v xml:space="preserve">Lacosamid 1A Pharma 100 mg filmtabletta 168x  </v>
      </c>
      <c r="G620" s="26"/>
      <c r="H620" s="26" t="s">
        <v>40</v>
      </c>
      <c r="I620" s="26">
        <v>168</v>
      </c>
      <c r="J620" s="26">
        <v>100</v>
      </c>
      <c r="K620" s="26" t="s">
        <v>114</v>
      </c>
      <c r="L620" s="21" t="s">
        <v>35</v>
      </c>
      <c r="M620" s="21" t="s">
        <v>36</v>
      </c>
      <c r="N620" s="26" t="s">
        <v>30</v>
      </c>
      <c r="O620" s="28">
        <v>46033</v>
      </c>
    </row>
    <row r="621" spans="1:15" ht="15" x14ac:dyDescent="0.2">
      <c r="A621" s="26" t="s">
        <v>2689</v>
      </c>
      <c r="B621" s="26" t="s">
        <v>2688</v>
      </c>
      <c r="C621" s="26" t="s">
        <v>2688</v>
      </c>
      <c r="D621" s="26" t="s">
        <v>2686</v>
      </c>
      <c r="E621" s="26"/>
      <c r="F621" s="26" t="str">
        <f>CONCATENATE(D621," ",E621," ",G621)</f>
        <v xml:space="preserve">Lacosamid 1A Pharma 100 mg filmtabletta 56x  </v>
      </c>
      <c r="G621" s="26"/>
      <c r="H621" s="26" t="s">
        <v>40</v>
      </c>
      <c r="I621" s="26">
        <v>56</v>
      </c>
      <c r="J621" s="26">
        <v>100</v>
      </c>
      <c r="K621" s="26" t="s">
        <v>114</v>
      </c>
      <c r="L621" s="21" t="s">
        <v>35</v>
      </c>
      <c r="M621" s="21" t="s">
        <v>36</v>
      </c>
      <c r="N621" s="26" t="s">
        <v>30</v>
      </c>
      <c r="O621" s="28">
        <v>46033</v>
      </c>
    </row>
    <row r="622" spans="1:15" ht="15" x14ac:dyDescent="0.2">
      <c r="A622" s="26" t="s">
        <v>2689</v>
      </c>
      <c r="B622" s="26" t="s">
        <v>2688</v>
      </c>
      <c r="C622" s="26" t="s">
        <v>2688</v>
      </c>
      <c r="D622" s="26" t="s">
        <v>2685</v>
      </c>
      <c r="E622" s="26"/>
      <c r="F622" s="26" t="str">
        <f>CONCATENATE(D622," ",E622," ",G622)</f>
        <v xml:space="preserve">Lacosamid 1A Pharma 100 mg filmtabletta 28x  </v>
      </c>
      <c r="G622" s="26"/>
      <c r="H622" s="26" t="s">
        <v>40</v>
      </c>
      <c r="I622" s="26">
        <v>28</v>
      </c>
      <c r="J622" s="26">
        <v>100</v>
      </c>
      <c r="K622" s="26" t="s">
        <v>114</v>
      </c>
      <c r="L622" s="21" t="s">
        <v>35</v>
      </c>
      <c r="M622" s="21" t="s">
        <v>36</v>
      </c>
      <c r="N622" s="26" t="s">
        <v>30</v>
      </c>
      <c r="O622" s="28">
        <v>46033</v>
      </c>
    </row>
    <row r="623" spans="1:15" ht="15" x14ac:dyDescent="0.2">
      <c r="A623" s="6" t="s">
        <v>948</v>
      </c>
      <c r="B623" s="6" t="s">
        <v>949</v>
      </c>
      <c r="C623" s="6" t="s">
        <v>949</v>
      </c>
      <c r="D623" s="6" t="s">
        <v>950</v>
      </c>
      <c r="E623" s="6" t="s">
        <v>951</v>
      </c>
      <c r="F623" s="6" t="str">
        <f>CONCATENATE(D623," ",E623," ",G623)</f>
        <v>Artane 5mg 50x tbl.</v>
      </c>
      <c r="G623" s="6" t="s">
        <v>112</v>
      </c>
      <c r="H623" s="6" t="s">
        <v>40</v>
      </c>
      <c r="I623" s="6">
        <v>50</v>
      </c>
      <c r="J623" s="6">
        <v>5</v>
      </c>
      <c r="K623" s="6"/>
      <c r="L623" s="6" t="s">
        <v>952</v>
      </c>
      <c r="M623" s="6" t="s">
        <v>953</v>
      </c>
      <c r="N623" s="6" t="s">
        <v>45</v>
      </c>
      <c r="O623" s="28">
        <v>45909</v>
      </c>
    </row>
    <row r="624" spans="1:15" ht="15" x14ac:dyDescent="0.2">
      <c r="A624" s="6" t="s">
        <v>948</v>
      </c>
      <c r="B624" s="6" t="s">
        <v>949</v>
      </c>
      <c r="C624" s="6" t="s">
        <v>949</v>
      </c>
      <c r="D624" s="6" t="s">
        <v>950</v>
      </c>
      <c r="E624" s="6" t="s">
        <v>2870</v>
      </c>
      <c r="F624" s="6" t="str">
        <f>CONCATENATE(D624," ",E624," ",G624)</f>
        <v>Artane 5mg 100x tbl.</v>
      </c>
      <c r="G624" s="6" t="s">
        <v>112</v>
      </c>
      <c r="H624" s="6" t="s">
        <v>40</v>
      </c>
      <c r="I624" s="6">
        <v>10</v>
      </c>
      <c r="J624" s="6">
        <v>5</v>
      </c>
      <c r="K624" s="6"/>
      <c r="L624" s="6" t="s">
        <v>20</v>
      </c>
      <c r="M624" s="6" t="s">
        <v>20</v>
      </c>
      <c r="N624" s="6" t="s">
        <v>45</v>
      </c>
      <c r="O624" s="28" t="s">
        <v>2871</v>
      </c>
    </row>
    <row r="625" spans="1:15" ht="15" x14ac:dyDescent="0.2">
      <c r="A625" s="26" t="s">
        <v>954</v>
      </c>
      <c r="B625" s="26" t="s">
        <v>955</v>
      </c>
      <c r="C625" s="26" t="s">
        <v>955</v>
      </c>
      <c r="D625" s="26" t="s">
        <v>956</v>
      </c>
      <c r="E625" s="26"/>
      <c r="F625" s="26" t="str">
        <f>CONCATENATE(D625," ",E625," ",G625)</f>
        <v xml:space="preserve">Kemadrin 5mg tabletta 100x  </v>
      </c>
      <c r="G625" s="26"/>
      <c r="H625" s="26" t="s">
        <v>40</v>
      </c>
      <c r="I625" s="26">
        <v>100</v>
      </c>
      <c r="J625" s="26">
        <v>5</v>
      </c>
      <c r="K625" s="26"/>
      <c r="L625" s="26" t="s">
        <v>62</v>
      </c>
      <c r="M625" s="26" t="s">
        <v>63</v>
      </c>
      <c r="N625" s="26" t="s">
        <v>30</v>
      </c>
      <c r="O625" s="28" t="s">
        <v>2469</v>
      </c>
    </row>
    <row r="626" spans="1:15" ht="15" x14ac:dyDescent="0.2">
      <c r="A626" s="26" t="s">
        <v>2861</v>
      </c>
      <c r="B626" s="26" t="s">
        <v>2858</v>
      </c>
      <c r="C626" s="26" t="s">
        <v>2858</v>
      </c>
      <c r="D626" s="26" t="s">
        <v>2854</v>
      </c>
      <c r="E626" s="26"/>
      <c r="F626" s="26" t="str">
        <f>CONCATENATE(D626," ",E626," ",G626)</f>
        <v xml:space="preserve">Tasmar 100mg filmtabletta 100x  </v>
      </c>
      <c r="G626" s="26"/>
      <c r="H626" s="26" t="s">
        <v>40</v>
      </c>
      <c r="I626" s="26">
        <v>100</v>
      </c>
      <c r="J626" s="26">
        <v>100</v>
      </c>
      <c r="K626" s="26"/>
      <c r="L626" s="26" t="s">
        <v>20</v>
      </c>
      <c r="M626" s="26" t="s">
        <v>20</v>
      </c>
      <c r="N626" s="26" t="s">
        <v>30</v>
      </c>
      <c r="O626" s="28" t="s">
        <v>2779</v>
      </c>
    </row>
    <row r="627" spans="1:15" ht="15" x14ac:dyDescent="0.2">
      <c r="A627" s="6" t="s">
        <v>961</v>
      </c>
      <c r="B627" s="6" t="s">
        <v>962</v>
      </c>
      <c r="C627" s="6" t="s">
        <v>962</v>
      </c>
      <c r="D627" s="6" t="s">
        <v>963</v>
      </c>
      <c r="E627" s="6" t="s">
        <v>964</v>
      </c>
      <c r="F627" s="6" t="str">
        <f>CONCATENATE(D627," ",E627," ",G627)</f>
        <v>Fenactil  25mg/ml – 2ml 10x Inj.</v>
      </c>
      <c r="G627" s="6" t="s">
        <v>230</v>
      </c>
      <c r="H627" s="6" t="s">
        <v>55</v>
      </c>
      <c r="I627" s="6">
        <v>10</v>
      </c>
      <c r="J627" s="6">
        <v>50</v>
      </c>
      <c r="K627" s="6"/>
      <c r="L627" s="6" t="s">
        <v>664</v>
      </c>
      <c r="M627" s="6" t="s">
        <v>665</v>
      </c>
      <c r="N627" s="6" t="s">
        <v>45</v>
      </c>
      <c r="O627" s="28">
        <v>45467</v>
      </c>
    </row>
    <row r="628" spans="1:15" ht="15" x14ac:dyDescent="0.2">
      <c r="A628" s="4" t="s">
        <v>961</v>
      </c>
      <c r="B628" s="4" t="s">
        <v>965</v>
      </c>
      <c r="C628" s="4" t="s">
        <v>965</v>
      </c>
      <c r="D628" s="4" t="s">
        <v>966</v>
      </c>
      <c r="E628" s="4"/>
      <c r="F628" s="4" t="str">
        <f>CONCATENATE(D628," ",E628," ",G628)</f>
        <v xml:space="preserve">LARGACTIL® 50 mg/2 ml soluzione iniettabile 5x2ml, clorpromazina 50 mg  </v>
      </c>
      <c r="G628" s="4"/>
      <c r="H628" s="4" t="s">
        <v>55</v>
      </c>
      <c r="I628" s="4">
        <v>5</v>
      </c>
      <c r="J628" s="4">
        <v>50</v>
      </c>
      <c r="K628" s="4" t="s">
        <v>967</v>
      </c>
      <c r="L628" s="4" t="s">
        <v>84</v>
      </c>
      <c r="M628" s="4" t="s">
        <v>85</v>
      </c>
      <c r="N628" s="4" t="s">
        <v>27</v>
      </c>
      <c r="O628" s="28" t="s">
        <v>2714</v>
      </c>
    </row>
    <row r="629" spans="1:15" ht="15" x14ac:dyDescent="0.2">
      <c r="A629" s="26" t="s">
        <v>961</v>
      </c>
      <c r="B629" s="26" t="s">
        <v>965</v>
      </c>
      <c r="C629" s="26" t="s">
        <v>2347</v>
      </c>
      <c r="D629" s="26" t="s">
        <v>2346</v>
      </c>
      <c r="E629" s="26"/>
      <c r="F629" s="26" t="str">
        <f>CONCATENATE(D629," ",E629," ",G629)</f>
        <v xml:space="preserve">Largactil 50mg/2ml innj 2ml 5x  </v>
      </c>
      <c r="G629" s="26"/>
      <c r="H629" s="26" t="s">
        <v>55</v>
      </c>
      <c r="I629" s="26">
        <v>5</v>
      </c>
      <c r="J629" s="26">
        <v>50</v>
      </c>
      <c r="K629" s="26"/>
      <c r="L629" s="26" t="s">
        <v>20</v>
      </c>
      <c r="M629" s="26" t="s">
        <v>20</v>
      </c>
      <c r="N629" s="26" t="s">
        <v>30</v>
      </c>
      <c r="O629" s="28" t="s">
        <v>2779</v>
      </c>
    </row>
    <row r="630" spans="1:15" ht="15" x14ac:dyDescent="0.2">
      <c r="A630" s="26" t="s">
        <v>968</v>
      </c>
      <c r="B630" s="26" t="s">
        <v>2647</v>
      </c>
      <c r="C630" s="26" t="s">
        <v>2647</v>
      </c>
      <c r="D630" s="26" t="s">
        <v>2645</v>
      </c>
      <c r="E630" s="26"/>
      <c r="F630" s="26" t="str">
        <f>CONCATENATE(D630," ",E630," ",G630)</f>
        <v xml:space="preserve">HALOPERIDOL ESTEVE 5 mg/ml AMPULES 1 ml 5x  </v>
      </c>
      <c r="G630" s="26"/>
      <c r="H630" s="26" t="s">
        <v>55</v>
      </c>
      <c r="I630" s="26">
        <v>5</v>
      </c>
      <c r="J630" s="26">
        <v>5</v>
      </c>
      <c r="K630" s="26" t="s">
        <v>2646</v>
      </c>
      <c r="L630" s="26" t="s">
        <v>145</v>
      </c>
      <c r="M630" s="26" t="s">
        <v>146</v>
      </c>
      <c r="N630" s="26" t="s">
        <v>30</v>
      </c>
      <c r="O630" s="28">
        <v>46024</v>
      </c>
    </row>
    <row r="631" spans="1:15" ht="15" x14ac:dyDescent="0.2">
      <c r="A631" s="26" t="s">
        <v>968</v>
      </c>
      <c r="B631" s="26" t="s">
        <v>2647</v>
      </c>
      <c r="C631" s="26" t="s">
        <v>2647</v>
      </c>
      <c r="D631" s="26" t="s">
        <v>2644</v>
      </c>
      <c r="E631" s="26"/>
      <c r="F631" s="26" t="str">
        <f>CONCATENATE(D631," ",E631," ",G631)</f>
        <v xml:space="preserve">Haloperidol Ratio 5mg/ml old inj 1ml 5x  </v>
      </c>
      <c r="G631" s="26"/>
      <c r="H631" s="26" t="s">
        <v>55</v>
      </c>
      <c r="I631" s="26">
        <v>5</v>
      </c>
      <c r="J631" s="26">
        <v>5</v>
      </c>
      <c r="K631" s="26" t="s">
        <v>114</v>
      </c>
      <c r="L631" s="26" t="s">
        <v>35</v>
      </c>
      <c r="M631" s="26" t="s">
        <v>36</v>
      </c>
      <c r="N631" s="26" t="s">
        <v>30</v>
      </c>
      <c r="O631" s="28">
        <v>46024</v>
      </c>
    </row>
    <row r="632" spans="1:15" ht="15" x14ac:dyDescent="0.2">
      <c r="A632" s="26" t="s">
        <v>969</v>
      </c>
      <c r="B632" s="26" t="s">
        <v>970</v>
      </c>
      <c r="C632" s="26" t="s">
        <v>970</v>
      </c>
      <c r="D632" s="26" t="s">
        <v>971</v>
      </c>
      <c r="E632" s="26"/>
      <c r="F632" s="26" t="str">
        <f>CONCATENATE(D632," ",E632," ",G632)</f>
        <v xml:space="preserve">Tript-OH 50mg kemény kapszula 30x  </v>
      </c>
      <c r="G632" s="26"/>
      <c r="H632" s="26" t="s">
        <v>40</v>
      </c>
      <c r="I632" s="26">
        <v>30</v>
      </c>
      <c r="J632" s="26">
        <v>50</v>
      </c>
      <c r="K632" s="26"/>
      <c r="L632" s="26" t="s">
        <v>84</v>
      </c>
      <c r="M632" s="26" t="s">
        <v>85</v>
      </c>
      <c r="N632" s="26" t="s">
        <v>30</v>
      </c>
      <c r="O632" s="28" t="s">
        <v>2779</v>
      </c>
    </row>
    <row r="633" spans="1:15" ht="15" x14ac:dyDescent="0.2">
      <c r="A633" s="6" t="s">
        <v>972</v>
      </c>
      <c r="B633" s="6" t="s">
        <v>973</v>
      </c>
      <c r="C633" s="6" t="s">
        <v>973</v>
      </c>
      <c r="D633" s="6" t="s">
        <v>974</v>
      </c>
      <c r="E633" s="6" t="s">
        <v>975</v>
      </c>
      <c r="F633" s="6" t="str">
        <f>CONCATENATE(D633," ",E633," ",G633)</f>
        <v>Modafinilo Tarbis 100mg 60x tbl.</v>
      </c>
      <c r="G633" s="6" t="s">
        <v>112</v>
      </c>
      <c r="H633" s="6" t="s">
        <v>40</v>
      </c>
      <c r="I633" s="6">
        <v>60</v>
      </c>
      <c r="J633" s="6">
        <v>100</v>
      </c>
      <c r="K633" s="6"/>
      <c r="L633" s="6" t="s">
        <v>145</v>
      </c>
      <c r="M633" s="6" t="s">
        <v>146</v>
      </c>
      <c r="N633" s="6" t="s">
        <v>45</v>
      </c>
      <c r="O633" s="28">
        <v>45467</v>
      </c>
    </row>
    <row r="634" spans="1:15" ht="15" x14ac:dyDescent="0.2">
      <c r="A634" s="6" t="s">
        <v>972</v>
      </c>
      <c r="B634" s="6" t="s">
        <v>973</v>
      </c>
      <c r="C634" s="6" t="s">
        <v>973</v>
      </c>
      <c r="D634" s="6" t="s">
        <v>2899</v>
      </c>
      <c r="E634" s="6" t="s">
        <v>975</v>
      </c>
      <c r="F634" s="6" t="str">
        <f>CONCATENATE(D634," ",E634," ",G634)</f>
        <v>Modafinilo Aurovitas 100mg 60x tbl.</v>
      </c>
      <c r="G634" s="6" t="s">
        <v>112</v>
      </c>
      <c r="H634" s="6" t="s">
        <v>40</v>
      </c>
      <c r="I634" s="6">
        <v>60</v>
      </c>
      <c r="J634" s="6">
        <v>100</v>
      </c>
      <c r="K634" s="6"/>
      <c r="L634" s="6" t="s">
        <v>20</v>
      </c>
      <c r="M634" s="6" t="s">
        <v>20</v>
      </c>
      <c r="N634" s="6" t="s">
        <v>45</v>
      </c>
      <c r="O634" s="28" t="s">
        <v>2871</v>
      </c>
    </row>
    <row r="635" spans="1:15" ht="15.75" x14ac:dyDescent="0.2">
      <c r="A635" s="4" t="s">
        <v>2304</v>
      </c>
      <c r="B635" s="4" t="s">
        <v>2518</v>
      </c>
      <c r="C635" s="4" t="s">
        <v>2518</v>
      </c>
      <c r="D635" s="4" t="s">
        <v>2516</v>
      </c>
      <c r="E635" s="4"/>
      <c r="F635" s="4" t="str">
        <f>CONCATENATE(D635," ",E635," ",G635)</f>
        <v xml:space="preserve">SUNOSI 150 mg Filmtabletten 28x    </v>
      </c>
      <c r="G635" s="4"/>
      <c r="H635" s="4" t="s">
        <v>40</v>
      </c>
      <c r="I635" s="4">
        <v>28</v>
      </c>
      <c r="J635" s="4">
        <v>150</v>
      </c>
      <c r="K635" s="4" t="s">
        <v>2517</v>
      </c>
      <c r="L635" s="4" t="s">
        <v>1271</v>
      </c>
      <c r="M635" s="4" t="s">
        <v>36</v>
      </c>
      <c r="N635" s="4" t="s">
        <v>27</v>
      </c>
      <c r="O635" s="28">
        <v>45863</v>
      </c>
    </row>
    <row r="636" spans="1:15" ht="15" x14ac:dyDescent="0.2">
      <c r="A636" s="6" t="s">
        <v>2208</v>
      </c>
      <c r="B636" s="6" t="s">
        <v>2207</v>
      </c>
      <c r="C636" s="6" t="s">
        <v>2207</v>
      </c>
      <c r="D636" s="6" t="s">
        <v>2206</v>
      </c>
      <c r="E636" s="6"/>
      <c r="F636" s="6" t="str">
        <f>CONCATENATE(D636," ",E636," ",G636)</f>
        <v xml:space="preserve">Memotropil 20% inj. 200mg/ml - 15ml 4x  </v>
      </c>
      <c r="G636" s="6"/>
      <c r="H636" s="6" t="s">
        <v>55</v>
      </c>
      <c r="I636" s="6">
        <v>4</v>
      </c>
      <c r="J636" s="6">
        <v>3000</v>
      </c>
      <c r="K636" s="6"/>
      <c r="L636" s="6"/>
      <c r="M636" s="6"/>
      <c r="N636" s="6" t="s">
        <v>45</v>
      </c>
      <c r="O636" s="28">
        <v>45467</v>
      </c>
    </row>
    <row r="637" spans="1:15" ht="15" x14ac:dyDescent="0.2">
      <c r="A637" s="6" t="s">
        <v>976</v>
      </c>
      <c r="B637" s="6" t="s">
        <v>977</v>
      </c>
      <c r="C637" s="6" t="s">
        <v>978</v>
      </c>
      <c r="D637" s="6" t="s">
        <v>979</v>
      </c>
      <c r="E637" s="6" t="s">
        <v>793</v>
      </c>
      <c r="F637" s="6" t="str">
        <f>CONCATENATE(D637," ",E637," ",G637)</f>
        <v>Mytelase 10mg 50x tbl</v>
      </c>
      <c r="G637" s="6" t="s">
        <v>569</v>
      </c>
      <c r="H637" s="6" t="s">
        <v>40</v>
      </c>
      <c r="I637" s="6">
        <v>50</v>
      </c>
      <c r="J637" s="6">
        <v>10</v>
      </c>
      <c r="K637" s="6"/>
      <c r="L637" s="6"/>
      <c r="M637" s="6"/>
      <c r="N637" s="6" t="s">
        <v>45</v>
      </c>
      <c r="O637" s="28" t="s">
        <v>2871</v>
      </c>
    </row>
    <row r="638" spans="1:15" ht="15" x14ac:dyDescent="0.2">
      <c r="A638" s="4" t="s">
        <v>976</v>
      </c>
      <c r="B638" s="4" t="s">
        <v>977</v>
      </c>
      <c r="C638" s="4" t="s">
        <v>980</v>
      </c>
      <c r="D638" s="4" t="s">
        <v>981</v>
      </c>
      <c r="E638" s="4"/>
      <c r="F638" s="4" t="str">
        <f>CONCATENATE(D638," ",E638," ",G638)</f>
        <v xml:space="preserve">Mytelase 10mg tabletta 50x  </v>
      </c>
      <c r="G638" s="4"/>
      <c r="H638" s="4" t="s">
        <v>40</v>
      </c>
      <c r="I638" s="4">
        <v>50</v>
      </c>
      <c r="J638" s="4">
        <v>10</v>
      </c>
      <c r="K638" s="4"/>
      <c r="L638" s="4" t="s">
        <v>331</v>
      </c>
      <c r="M638" s="4" t="s">
        <v>332</v>
      </c>
      <c r="N638" s="4" t="s">
        <v>27</v>
      </c>
      <c r="O638" s="28" t="s">
        <v>2714</v>
      </c>
    </row>
    <row r="639" spans="1:15" ht="15" x14ac:dyDescent="0.2">
      <c r="A639" s="26" t="s">
        <v>976</v>
      </c>
      <c r="B639" s="26" t="s">
        <v>977</v>
      </c>
      <c r="C639" s="26" t="s">
        <v>980</v>
      </c>
      <c r="D639" s="26" t="s">
        <v>981</v>
      </c>
      <c r="E639" s="26"/>
      <c r="F639" s="26" t="str">
        <f>CONCATENATE(D639," ",E639," ",G639)</f>
        <v xml:space="preserve">Mytelase 10mg tabletta 50x  </v>
      </c>
      <c r="G639" s="26"/>
      <c r="H639" s="26" t="s">
        <v>40</v>
      </c>
      <c r="I639" s="26">
        <v>50</v>
      </c>
      <c r="J639" s="26">
        <v>10</v>
      </c>
      <c r="K639" s="26"/>
      <c r="L639" s="26" t="s">
        <v>331</v>
      </c>
      <c r="M639" s="26" t="s">
        <v>332</v>
      </c>
      <c r="N639" s="26" t="s">
        <v>30</v>
      </c>
      <c r="O639" s="28" t="s">
        <v>2779</v>
      </c>
    </row>
    <row r="640" spans="1:15" ht="15" x14ac:dyDescent="0.2">
      <c r="A640" s="6" t="s">
        <v>982</v>
      </c>
      <c r="B640" s="6" t="s">
        <v>50</v>
      </c>
      <c r="C640" s="6" t="s">
        <v>983</v>
      </c>
      <c r="D640" s="6" t="s">
        <v>984</v>
      </c>
      <c r="E640" s="6" t="s">
        <v>985</v>
      </c>
      <c r="F640" s="6" t="str">
        <f>CONCATENATE(D640," ",E640," ",G640)</f>
        <v>Novistig 0,5mg/ml+2,5mg/ml inj.</v>
      </c>
      <c r="G640" s="6" t="s">
        <v>54</v>
      </c>
      <c r="H640" s="6" t="s">
        <v>55</v>
      </c>
      <c r="I640" s="6">
        <v>10</v>
      </c>
      <c r="J640" s="6">
        <v>75</v>
      </c>
      <c r="K640" s="6"/>
      <c r="L640" s="6"/>
      <c r="M640" s="6"/>
      <c r="N640" s="6" t="s">
        <v>45</v>
      </c>
      <c r="O640" s="28">
        <v>45467</v>
      </c>
    </row>
    <row r="641" spans="1:15" ht="15" x14ac:dyDescent="0.2">
      <c r="A641" s="26" t="s">
        <v>986</v>
      </c>
      <c r="B641" s="26" t="s">
        <v>987</v>
      </c>
      <c r="C641" s="26" t="s">
        <v>987</v>
      </c>
      <c r="D641" s="26" t="s">
        <v>988</v>
      </c>
      <c r="E641" s="26"/>
      <c r="F641" s="26" t="str">
        <f>CONCATENATE(D641," ",E641," ",G641)</f>
        <v xml:space="preserve">Disulfiram WZF 100mg implant tbl 10x  </v>
      </c>
      <c r="G641" s="26"/>
      <c r="H641" s="26" t="s">
        <v>40</v>
      </c>
      <c r="I641" s="26">
        <v>10</v>
      </c>
      <c r="J641" s="26">
        <v>100</v>
      </c>
      <c r="K641" s="26"/>
      <c r="L641" s="26" t="s">
        <v>20</v>
      </c>
      <c r="M641" s="26" t="s">
        <v>20</v>
      </c>
      <c r="N641" s="26" t="s">
        <v>30</v>
      </c>
      <c r="O641" s="28" t="s">
        <v>2779</v>
      </c>
    </row>
    <row r="642" spans="1:15" ht="15" x14ac:dyDescent="0.2">
      <c r="A642" s="6" t="s">
        <v>989</v>
      </c>
      <c r="B642" s="6" t="s">
        <v>990</v>
      </c>
      <c r="C642" s="6" t="s">
        <v>990</v>
      </c>
      <c r="D642" s="6" t="s">
        <v>991</v>
      </c>
      <c r="E642" s="6" t="s">
        <v>992</v>
      </c>
      <c r="F642" s="6" t="str">
        <f>CONCATENATE(D642," ",E642," ",G642)</f>
        <v>Xenazine  25 mg 112x Tbl.</v>
      </c>
      <c r="G642" s="6" t="s">
        <v>261</v>
      </c>
      <c r="H642" s="6" t="s">
        <v>40</v>
      </c>
      <c r="I642" s="6">
        <v>112</v>
      </c>
      <c r="J642" s="6">
        <v>25</v>
      </c>
      <c r="K642" s="6"/>
      <c r="L642" s="6" t="s">
        <v>62</v>
      </c>
      <c r="M642" s="6" t="s">
        <v>63</v>
      </c>
      <c r="N642" s="6" t="s">
        <v>45</v>
      </c>
      <c r="O642" s="28" t="s">
        <v>2871</v>
      </c>
    </row>
    <row r="643" spans="1:15" ht="15" x14ac:dyDescent="0.2">
      <c r="A643" s="26" t="s">
        <v>2868</v>
      </c>
      <c r="B643" s="26" t="s">
        <v>2867</v>
      </c>
      <c r="C643" s="26" t="s">
        <v>2867</v>
      </c>
      <c r="D643" s="26" t="s">
        <v>2865</v>
      </c>
      <c r="E643" s="26"/>
      <c r="F643" s="26" t="str">
        <f>CONCATENATE(D643," ",E643," ",G643)</f>
        <v xml:space="preserve">Wakix 18mg filmtabletta 30x  </v>
      </c>
      <c r="G643" s="26"/>
      <c r="H643" s="26" t="s">
        <v>40</v>
      </c>
      <c r="I643" s="26">
        <v>30</v>
      </c>
      <c r="J643" s="26">
        <v>18</v>
      </c>
      <c r="K643" s="26"/>
      <c r="L643" s="26" t="s">
        <v>20</v>
      </c>
      <c r="M643" s="26" t="s">
        <v>20</v>
      </c>
      <c r="N643" s="26" t="s">
        <v>30</v>
      </c>
      <c r="O643" s="28" t="s">
        <v>2779</v>
      </c>
    </row>
    <row r="644" spans="1:15" ht="15" x14ac:dyDescent="0.2">
      <c r="A644" s="26" t="s">
        <v>993</v>
      </c>
      <c r="B644" s="26" t="s">
        <v>994</v>
      </c>
      <c r="C644" s="26" t="s">
        <v>994</v>
      </c>
      <c r="D644" s="26" t="s">
        <v>995</v>
      </c>
      <c r="E644" s="26"/>
      <c r="F644" s="26" t="str">
        <f>CONCATENATE(D644," ",E644," ",G644)</f>
        <v xml:space="preserve">Radicut 30mg/20ml injekció 20ml 10x  </v>
      </c>
      <c r="G644" s="26"/>
      <c r="H644" s="26" t="s">
        <v>55</v>
      </c>
      <c r="I644" s="26">
        <v>10</v>
      </c>
      <c r="J644" s="26">
        <v>30</v>
      </c>
      <c r="K644" s="26" t="s">
        <v>2199</v>
      </c>
      <c r="L644" s="26" t="s">
        <v>254</v>
      </c>
      <c r="M644" s="26" t="s">
        <v>255</v>
      </c>
      <c r="N644" s="26" t="s">
        <v>30</v>
      </c>
      <c r="O644" s="28" t="s">
        <v>2779</v>
      </c>
    </row>
    <row r="645" spans="1:15" ht="15" x14ac:dyDescent="0.2">
      <c r="A645" s="25" t="s">
        <v>996</v>
      </c>
      <c r="B645" s="4" t="s">
        <v>997</v>
      </c>
      <c r="C645" s="25" t="s">
        <v>998</v>
      </c>
      <c r="D645" s="4" t="s">
        <v>999</v>
      </c>
      <c r="E645" s="25"/>
      <c r="F645" s="4" t="str">
        <f>CONCATENATE(D645," ",E645," ",G645)</f>
        <v xml:space="preserve">Tinizol 500mg filmtabletta 4x  </v>
      </c>
      <c r="G645" s="25"/>
      <c r="H645" s="4" t="s">
        <v>40</v>
      </c>
      <c r="I645" s="25">
        <v>4</v>
      </c>
      <c r="J645" s="4">
        <v>500</v>
      </c>
      <c r="K645" s="4"/>
      <c r="L645" s="4" t="s">
        <v>100</v>
      </c>
      <c r="M645" s="4" t="s">
        <v>101</v>
      </c>
      <c r="N645" s="4" t="s">
        <v>27</v>
      </c>
      <c r="O645" s="28" t="s">
        <v>2714</v>
      </c>
    </row>
    <row r="646" spans="1:15" ht="15" x14ac:dyDescent="0.2">
      <c r="A646" s="26" t="s">
        <v>996</v>
      </c>
      <c r="B646" s="26" t="s">
        <v>997</v>
      </c>
      <c r="C646" s="26" t="s">
        <v>997</v>
      </c>
      <c r="D646" s="26" t="s">
        <v>2744</v>
      </c>
      <c r="E646" s="26"/>
      <c r="F646" s="26" t="str">
        <f>CONCATENATE(D646," ",E646," ",G646)</f>
        <v xml:space="preserve">Tricolam 500mg tabletta 4x  </v>
      </c>
      <c r="G646" s="26"/>
      <c r="H646" s="26" t="s">
        <v>40</v>
      </c>
      <c r="I646" s="26">
        <v>4</v>
      </c>
      <c r="J646" s="26">
        <v>500</v>
      </c>
      <c r="K646" s="26"/>
      <c r="L646" s="26" t="s">
        <v>20</v>
      </c>
      <c r="M646" s="26" t="s">
        <v>20</v>
      </c>
      <c r="N646" s="26" t="s">
        <v>2726</v>
      </c>
      <c r="O646" s="28" t="s">
        <v>2779</v>
      </c>
    </row>
    <row r="647" spans="1:15" ht="15" x14ac:dyDescent="0.2">
      <c r="A647" s="26" t="s">
        <v>1752</v>
      </c>
      <c r="B647" s="26" t="s">
        <v>2349</v>
      </c>
      <c r="C647" s="26" t="s">
        <v>1753</v>
      </c>
      <c r="D647" s="26" t="s">
        <v>1754</v>
      </c>
      <c r="E647" s="26"/>
      <c r="F647" s="26" t="str">
        <f>CONCATENATE(D647," ",E647," ",G647)</f>
        <v xml:space="preserve">Primaquine tabletta 15mg 100x  </v>
      </c>
      <c r="G647" s="26"/>
      <c r="H647" s="26" t="s">
        <v>40</v>
      </c>
      <c r="I647" s="26">
        <v>100</v>
      </c>
      <c r="J647" s="26">
        <v>15</v>
      </c>
      <c r="K647" s="26"/>
      <c r="L647" s="26"/>
      <c r="M647" s="26"/>
      <c r="N647" s="26" t="s">
        <v>30</v>
      </c>
      <c r="O647" s="28" t="s">
        <v>2469</v>
      </c>
    </row>
    <row r="648" spans="1:15" ht="15" x14ac:dyDescent="0.2">
      <c r="A648" s="6" t="s">
        <v>1001</v>
      </c>
      <c r="B648" s="6" t="s">
        <v>1002</v>
      </c>
      <c r="C648" s="6" t="s">
        <v>1004</v>
      </c>
      <c r="D648" s="6" t="s">
        <v>1005</v>
      </c>
      <c r="E648" s="6" t="s">
        <v>1006</v>
      </c>
      <c r="F648" s="6" t="str">
        <f>CONCATENATE(D648," ",E648," ",G648)</f>
        <v>Daraprim  25mg 30x Tbl</v>
      </c>
      <c r="G648" s="6" t="s">
        <v>484</v>
      </c>
      <c r="H648" s="6" t="s">
        <v>40</v>
      </c>
      <c r="I648" s="6">
        <v>30</v>
      </c>
      <c r="J648" s="6">
        <v>25</v>
      </c>
      <c r="K648" s="6"/>
      <c r="L648" s="6" t="s">
        <v>35</v>
      </c>
      <c r="M648" s="6" t="s">
        <v>36</v>
      </c>
      <c r="N648" s="6" t="s">
        <v>45</v>
      </c>
      <c r="O648" s="28" t="s">
        <v>2871</v>
      </c>
    </row>
    <row r="649" spans="1:15" ht="15" x14ac:dyDescent="0.2">
      <c r="A649" s="26" t="s">
        <v>1001</v>
      </c>
      <c r="B649" s="26" t="s">
        <v>1002</v>
      </c>
      <c r="C649" s="26" t="s">
        <v>1002</v>
      </c>
      <c r="D649" s="26" t="s">
        <v>1003</v>
      </c>
      <c r="E649" s="26"/>
      <c r="F649" s="26" t="str">
        <f>CONCATENATE(D649," ",E649," ",G649)</f>
        <v xml:space="preserve">Daraprim 25mg tabletta 30x  </v>
      </c>
      <c r="G649" s="26"/>
      <c r="H649" s="26" t="s">
        <v>40</v>
      </c>
      <c r="I649" s="26">
        <v>30</v>
      </c>
      <c r="J649" s="26">
        <v>25</v>
      </c>
      <c r="K649" s="26"/>
      <c r="L649" s="26" t="s">
        <v>145</v>
      </c>
      <c r="M649" s="26" t="s">
        <v>146</v>
      </c>
      <c r="N649" s="26" t="s">
        <v>30</v>
      </c>
      <c r="O649" s="28" t="s">
        <v>2779</v>
      </c>
    </row>
    <row r="650" spans="1:15" ht="15" x14ac:dyDescent="0.2">
      <c r="A650" s="26" t="s">
        <v>1755</v>
      </c>
      <c r="B650" s="26" t="s">
        <v>1756</v>
      </c>
      <c r="C650" s="26" t="s">
        <v>1756</v>
      </c>
      <c r="D650" s="73" t="s">
        <v>1757</v>
      </c>
      <c r="E650" s="26"/>
      <c r="F650" s="26" t="str">
        <f>CONCATENATE(D650," ",E650," ",G650)</f>
        <v xml:space="preserve">Artesun 60mg por+oldószer old inj-hoz 1x  </v>
      </c>
      <c r="G650" s="26"/>
      <c r="H650" s="26" t="s">
        <v>55</v>
      </c>
      <c r="I650" s="26">
        <v>1</v>
      </c>
      <c r="J650" s="26">
        <v>60</v>
      </c>
      <c r="K650" s="26" t="s">
        <v>737</v>
      </c>
      <c r="L650" s="26" t="s">
        <v>2367</v>
      </c>
      <c r="M650" s="26" t="s">
        <v>2367</v>
      </c>
      <c r="N650" s="26" t="s">
        <v>30</v>
      </c>
      <c r="O650" s="28" t="s">
        <v>2779</v>
      </c>
    </row>
    <row r="651" spans="1:15" ht="15" x14ac:dyDescent="0.2">
      <c r="A651" s="26" t="s">
        <v>1007</v>
      </c>
      <c r="B651" s="26" t="s">
        <v>2853</v>
      </c>
      <c r="C651" s="26" t="s">
        <v>2852</v>
      </c>
      <c r="D651" s="26" t="s">
        <v>1008</v>
      </c>
      <c r="E651" s="26"/>
      <c r="F651" s="26" t="str">
        <f>CONCATENATE(D651," ",E651," ",G651)</f>
        <v xml:space="preserve">Riamet 20mg/120mg tabletta 24x  </v>
      </c>
      <c r="G651" s="26"/>
      <c r="H651" s="26" t="s">
        <v>40</v>
      </c>
      <c r="I651" s="26">
        <v>24</v>
      </c>
      <c r="J651" s="26">
        <v>140</v>
      </c>
      <c r="K651" s="26"/>
      <c r="L651" s="26" t="s">
        <v>20</v>
      </c>
      <c r="M651" s="26" t="s">
        <v>20</v>
      </c>
      <c r="N651" s="26" t="s">
        <v>30</v>
      </c>
      <c r="O651" s="28" t="s">
        <v>2779</v>
      </c>
    </row>
    <row r="652" spans="1:15" ht="15" x14ac:dyDescent="0.2">
      <c r="A652" s="4" t="s">
        <v>1009</v>
      </c>
      <c r="B652" s="4" t="s">
        <v>1010</v>
      </c>
      <c r="C652" s="4" t="s">
        <v>1011</v>
      </c>
      <c r="D652" s="4" t="s">
        <v>2818</v>
      </c>
      <c r="E652" s="4"/>
      <c r="F652" s="4" t="str">
        <f>CONCATENATE(D652," ",E652," ",G652)</f>
        <v xml:space="preserve">PENTACARINAT IM EV AEROS 300 MG 1X                                                                                        </v>
      </c>
      <c r="G652" s="4"/>
      <c r="H652" s="4" t="s">
        <v>55</v>
      </c>
      <c r="I652" s="4">
        <v>1</v>
      </c>
      <c r="J652" s="4">
        <v>300</v>
      </c>
      <c r="K652" s="4"/>
      <c r="L652" s="4" t="s">
        <v>84</v>
      </c>
      <c r="M652" s="4" t="s">
        <v>85</v>
      </c>
      <c r="N652" s="4" t="s">
        <v>27</v>
      </c>
      <c r="O652" s="28" t="s">
        <v>2779</v>
      </c>
    </row>
    <row r="653" spans="1:15" ht="15" x14ac:dyDescent="0.2">
      <c r="A653" s="26" t="s">
        <v>1009</v>
      </c>
      <c r="B653" s="26" t="s">
        <v>1010</v>
      </c>
      <c r="C653" s="26" t="s">
        <v>1011</v>
      </c>
      <c r="D653" s="26" t="s">
        <v>1012</v>
      </c>
      <c r="E653" s="26"/>
      <c r="F653" s="26" t="str">
        <f>CONCATENATE(D653," ",E653," ",G653)</f>
        <v xml:space="preserve">Pentacarinat 300mg por oldatos injekcióhoz vagy porlasztáshoz 1x  </v>
      </c>
      <c r="G653" s="26"/>
      <c r="H653" s="26" t="s">
        <v>55</v>
      </c>
      <c r="I653" s="26">
        <v>1</v>
      </c>
      <c r="J653" s="26">
        <v>300</v>
      </c>
      <c r="K653" s="26"/>
      <c r="L653" s="26" t="s">
        <v>20</v>
      </c>
      <c r="M653" s="26" t="s">
        <v>20</v>
      </c>
      <c r="N653" s="26" t="s">
        <v>30</v>
      </c>
      <c r="O653" s="28" t="s">
        <v>2779</v>
      </c>
    </row>
    <row r="654" spans="1:15" ht="15" x14ac:dyDescent="0.2">
      <c r="A654" s="6" t="s">
        <v>1009</v>
      </c>
      <c r="B654" s="6" t="s">
        <v>1013</v>
      </c>
      <c r="C654" s="6" t="s">
        <v>1013</v>
      </c>
      <c r="D654" s="6" t="s">
        <v>1014</v>
      </c>
      <c r="E654" s="6" t="s">
        <v>1015</v>
      </c>
      <c r="F654" s="6" t="str">
        <f>CONCATENATE(D654," ",E654," ",G654)</f>
        <v>Pentacarinat  300mg 5x inj.</v>
      </c>
      <c r="G654" s="6" t="s">
        <v>54</v>
      </c>
      <c r="H654" s="6" t="s">
        <v>55</v>
      </c>
      <c r="I654" s="6">
        <v>5</v>
      </c>
      <c r="J654" s="6">
        <v>300</v>
      </c>
      <c r="K654" s="6"/>
      <c r="L654" s="6"/>
      <c r="M654" s="6"/>
      <c r="N654" s="6" t="s">
        <v>45</v>
      </c>
      <c r="O654" s="28" t="s">
        <v>2871</v>
      </c>
    </row>
    <row r="655" spans="1:15" ht="15" x14ac:dyDescent="0.2">
      <c r="A655" s="6" t="s">
        <v>1016</v>
      </c>
      <c r="B655" s="6" t="s">
        <v>1017</v>
      </c>
      <c r="C655" s="6" t="s">
        <v>1017</v>
      </c>
      <c r="D655" s="6" t="s">
        <v>1018</v>
      </c>
      <c r="E655" s="6" t="s">
        <v>1019</v>
      </c>
      <c r="F655" s="6" t="str">
        <f>CONCATENATE(D655," ",E655," ",G655)</f>
        <v>Biltricide 600mg 6x tbl.</v>
      </c>
      <c r="G655" s="6" t="s">
        <v>112</v>
      </c>
      <c r="H655" s="6" t="s">
        <v>40</v>
      </c>
      <c r="I655" s="6">
        <v>6</v>
      </c>
      <c r="J655" s="6">
        <v>600</v>
      </c>
      <c r="K655" s="6"/>
      <c r="L655" s="6"/>
      <c r="M655" s="6"/>
      <c r="N655" s="6" t="s">
        <v>45</v>
      </c>
      <c r="O655" s="28" t="s">
        <v>2871</v>
      </c>
    </row>
    <row r="656" spans="1:15" ht="15" x14ac:dyDescent="0.2">
      <c r="A656" s="26" t="s">
        <v>1020</v>
      </c>
      <c r="B656" s="26" t="s">
        <v>1022</v>
      </c>
      <c r="C656" s="26" t="s">
        <v>1022</v>
      </c>
      <c r="D656" s="26" t="s">
        <v>2673</v>
      </c>
      <c r="E656" s="26"/>
      <c r="F656" s="26" t="str">
        <f>CONCATENATE(D656," ",E656," ",G656)</f>
        <v xml:space="preserve">ZENTEL 400 mg tabletta 3x  </v>
      </c>
      <c r="G656" s="26"/>
      <c r="H656" s="26" t="s">
        <v>40</v>
      </c>
      <c r="I656" s="26">
        <v>3</v>
      </c>
      <c r="J656" s="26">
        <v>400</v>
      </c>
      <c r="K656" s="26" t="s">
        <v>2641</v>
      </c>
      <c r="L656" s="21" t="s">
        <v>84</v>
      </c>
      <c r="M656" s="21" t="s">
        <v>85</v>
      </c>
      <c r="N656" s="26" t="s">
        <v>30</v>
      </c>
      <c r="O656" s="28">
        <v>46041</v>
      </c>
    </row>
    <row r="657" spans="1:15" ht="15" x14ac:dyDescent="0.2">
      <c r="A657" s="26" t="s">
        <v>1020</v>
      </c>
      <c r="B657" s="26" t="s">
        <v>1021</v>
      </c>
      <c r="C657" s="26" t="s">
        <v>1022</v>
      </c>
      <c r="D657" s="26" t="s">
        <v>1023</v>
      </c>
      <c r="E657" s="26"/>
      <c r="F657" s="26" t="str">
        <f>CONCATENATE(D657," ",E657," ",G657)</f>
        <v xml:space="preserve">Eskazole 400mg tabletta 60x  </v>
      </c>
      <c r="G657" s="26"/>
      <c r="H657" s="26" t="s">
        <v>40</v>
      </c>
      <c r="I657" s="26">
        <v>60</v>
      </c>
      <c r="J657" s="26">
        <v>400</v>
      </c>
      <c r="K657" s="26"/>
      <c r="L657" s="26"/>
      <c r="M657" s="26"/>
      <c r="N657" s="26" t="s">
        <v>30</v>
      </c>
      <c r="O657" s="28" t="s">
        <v>2469</v>
      </c>
    </row>
    <row r="658" spans="1:15" ht="15" x14ac:dyDescent="0.2">
      <c r="A658" s="6" t="s">
        <v>1020</v>
      </c>
      <c r="B658" s="6" t="s">
        <v>1021</v>
      </c>
      <c r="C658" s="6" t="s">
        <v>1024</v>
      </c>
      <c r="D658" s="6" t="s">
        <v>1025</v>
      </c>
      <c r="E658" s="6" t="s">
        <v>1026</v>
      </c>
      <c r="F658" s="6" t="str">
        <f>CONCATENATE(D658," ",E658," ",G658)</f>
        <v>Eskazol  400mg 60x Tab</v>
      </c>
      <c r="G658" s="6" t="s">
        <v>292</v>
      </c>
      <c r="H658" s="6" t="s">
        <v>40</v>
      </c>
      <c r="I658" s="6">
        <v>60</v>
      </c>
      <c r="J658" s="6">
        <v>400</v>
      </c>
      <c r="K658" s="6"/>
      <c r="L658" s="6" t="s">
        <v>287</v>
      </c>
      <c r="M658" s="6" t="s">
        <v>288</v>
      </c>
      <c r="N658" s="6" t="s">
        <v>45</v>
      </c>
      <c r="O658" s="28" t="s">
        <v>2871</v>
      </c>
    </row>
    <row r="659" spans="1:15" ht="15" x14ac:dyDescent="0.2">
      <c r="A659" s="69" t="s">
        <v>1027</v>
      </c>
      <c r="B659" s="69" t="s">
        <v>1028</v>
      </c>
      <c r="C659" s="69" t="s">
        <v>1028</v>
      </c>
      <c r="D659" s="69" t="s">
        <v>2606</v>
      </c>
      <c r="E659" s="69"/>
      <c r="F659" s="69" t="str">
        <f>CONCATENATE(D659," ",E659," ",G659)</f>
        <v xml:space="preserve">STROMECTOL 3MG TABL 4X                </v>
      </c>
      <c r="G659" s="69"/>
      <c r="H659" s="69" t="s">
        <v>40</v>
      </c>
      <c r="I659" s="69">
        <v>4</v>
      </c>
      <c r="J659" s="69">
        <v>3</v>
      </c>
      <c r="K659" s="69" t="s">
        <v>2607</v>
      </c>
      <c r="L659" s="69" t="s">
        <v>331</v>
      </c>
      <c r="M659" s="69" t="s">
        <v>332</v>
      </c>
      <c r="N659" s="69" t="s">
        <v>861</v>
      </c>
      <c r="O659" s="28">
        <v>46007</v>
      </c>
    </row>
    <row r="660" spans="1:15" ht="15" x14ac:dyDescent="0.2">
      <c r="A660" s="6" t="s">
        <v>1027</v>
      </c>
      <c r="B660" s="6" t="s">
        <v>1028</v>
      </c>
      <c r="C660" s="6" t="s">
        <v>1028</v>
      </c>
      <c r="D660" s="6" t="s">
        <v>1029</v>
      </c>
      <c r="E660" s="6" t="s">
        <v>1030</v>
      </c>
      <c r="F660" s="6" t="str">
        <f>CONCATENATE(D660," ",E660," ",G660)</f>
        <v>Driponin 3mg tbl.</v>
      </c>
      <c r="G660" s="6" t="s">
        <v>112</v>
      </c>
      <c r="H660" s="6" t="s">
        <v>40</v>
      </c>
      <c r="I660" s="6">
        <v>8</v>
      </c>
      <c r="J660" s="6">
        <v>3</v>
      </c>
      <c r="K660" s="6"/>
      <c r="L660" s="6"/>
      <c r="M660" s="6"/>
      <c r="N660" s="6" t="s">
        <v>45</v>
      </c>
      <c r="O660" s="28" t="s">
        <v>2871</v>
      </c>
    </row>
    <row r="661" spans="1:15" ht="15" x14ac:dyDescent="0.2">
      <c r="A661" s="4" t="s">
        <v>1027</v>
      </c>
      <c r="B661" s="4" t="s">
        <v>1028</v>
      </c>
      <c r="C661" s="4" t="s">
        <v>1028</v>
      </c>
      <c r="D661" s="4" t="s">
        <v>2313</v>
      </c>
      <c r="E661" s="4"/>
      <c r="F661" s="4" t="str">
        <f>CONCATENATE(D661," ",E661," ",G661)</f>
        <v xml:space="preserve">Ivergelan 3mg tabletta 4x  </v>
      </c>
      <c r="G661" s="4"/>
      <c r="H661" s="4" t="s">
        <v>40</v>
      </c>
      <c r="I661" s="4">
        <v>3</v>
      </c>
      <c r="J661" s="4">
        <v>4</v>
      </c>
      <c r="K661" s="4"/>
      <c r="L661" s="4" t="s">
        <v>87</v>
      </c>
      <c r="M661" s="4" t="s">
        <v>88</v>
      </c>
      <c r="N661" s="4" t="s">
        <v>27</v>
      </c>
      <c r="O661" s="28" t="s">
        <v>2714</v>
      </c>
    </row>
    <row r="662" spans="1:15" ht="15" x14ac:dyDescent="0.2">
      <c r="A662" s="4" t="s">
        <v>1027</v>
      </c>
      <c r="B662" s="4" t="s">
        <v>1028</v>
      </c>
      <c r="C662" s="4" t="s">
        <v>1028</v>
      </c>
      <c r="D662" s="4" t="s">
        <v>1031</v>
      </c>
      <c r="E662" s="4"/>
      <c r="F662" s="4" t="str">
        <f>CONCATENATE(D662," ",E662," ",G662)</f>
        <v xml:space="preserve">Driponin 3mg tabletta 4x  </v>
      </c>
      <c r="G662" s="4"/>
      <c r="H662" s="4" t="s">
        <v>55</v>
      </c>
      <c r="I662" s="4">
        <v>4</v>
      </c>
      <c r="J662" s="4">
        <v>3</v>
      </c>
      <c r="K662" s="4"/>
      <c r="L662" s="4" t="s">
        <v>35</v>
      </c>
      <c r="M662" s="4" t="s">
        <v>36</v>
      </c>
      <c r="N662" s="4" t="s">
        <v>27</v>
      </c>
      <c r="O662" s="28" t="s">
        <v>2356</v>
      </c>
    </row>
    <row r="663" spans="1:15" ht="15" x14ac:dyDescent="0.2">
      <c r="A663" s="26" t="s">
        <v>1032</v>
      </c>
      <c r="B663" s="26" t="s">
        <v>1033</v>
      </c>
      <c r="C663" s="26" t="s">
        <v>1036</v>
      </c>
      <c r="D663" s="26" t="s">
        <v>1037</v>
      </c>
      <c r="E663" s="26"/>
      <c r="F663" s="26" t="str">
        <f>CONCATENATE(D663," ",E663," ",G663)</f>
        <v xml:space="preserve">InfectoKrupp 4mg/ml Inhal oldat 10ml 1x  </v>
      </c>
      <c r="G663" s="26"/>
      <c r="H663" s="26" t="s">
        <v>23</v>
      </c>
      <c r="I663" s="26">
        <v>1</v>
      </c>
      <c r="J663" s="26">
        <v>40</v>
      </c>
      <c r="K663" s="26" t="s">
        <v>2199</v>
      </c>
      <c r="L663" s="26" t="s">
        <v>35</v>
      </c>
      <c r="M663" s="26" t="s">
        <v>36</v>
      </c>
      <c r="N663" s="26" t="s">
        <v>30</v>
      </c>
      <c r="O663" s="28" t="s">
        <v>2779</v>
      </c>
    </row>
    <row r="664" spans="1:15" ht="15" x14ac:dyDescent="0.2">
      <c r="A664" s="4" t="s">
        <v>1032</v>
      </c>
      <c r="B664" s="4" t="s">
        <v>1033</v>
      </c>
      <c r="C664" s="4" t="s">
        <v>1034</v>
      </c>
      <c r="D664" s="4" t="s">
        <v>1035</v>
      </c>
      <c r="E664" s="4"/>
      <c r="F664" s="4" t="str">
        <f>CONCATENATE(D664," ",E664," ",G664)</f>
        <v xml:space="preserve">Infectokrupp 4mg/ml oldat inhalációhoz 1x10ml  </v>
      </c>
      <c r="G664" s="4"/>
      <c r="H664" s="4" t="s">
        <v>23</v>
      </c>
      <c r="I664" s="4">
        <v>1</v>
      </c>
      <c r="J664" s="4">
        <v>40</v>
      </c>
      <c r="K664" s="4"/>
      <c r="L664" s="4" t="s">
        <v>35</v>
      </c>
      <c r="M664" s="4" t="s">
        <v>204</v>
      </c>
      <c r="N664" s="4" t="s">
        <v>27</v>
      </c>
      <c r="O664" s="28" t="s">
        <v>2714</v>
      </c>
    </row>
    <row r="665" spans="1:15" ht="15" x14ac:dyDescent="0.2">
      <c r="A665" s="6" t="s">
        <v>1038</v>
      </c>
      <c r="B665" s="6" t="s">
        <v>1039</v>
      </c>
      <c r="C665" s="6" t="s">
        <v>1040</v>
      </c>
      <c r="D665" s="6" t="s">
        <v>1041</v>
      </c>
      <c r="E665" s="6" t="s">
        <v>1042</v>
      </c>
      <c r="F665" s="6" t="str">
        <f>CONCATENATE(D665," ",E665," ",G665)</f>
        <v>Sultanol Forte 2,5mg/2,5ml 60x Inh</v>
      </c>
      <c r="G665" s="6" t="s">
        <v>1043</v>
      </c>
      <c r="H665" s="6" t="s">
        <v>23</v>
      </c>
      <c r="I665" s="6">
        <v>60</v>
      </c>
      <c r="J665" s="6">
        <v>2.5</v>
      </c>
      <c r="K665" s="6"/>
      <c r="L665" s="6"/>
      <c r="M665" s="6"/>
      <c r="N665" s="6" t="s">
        <v>45</v>
      </c>
      <c r="O665" s="28" t="s">
        <v>2871</v>
      </c>
    </row>
    <row r="666" spans="1:15" ht="15" x14ac:dyDescent="0.2">
      <c r="A666" s="26" t="s">
        <v>1038</v>
      </c>
      <c r="B666" s="26" t="s">
        <v>1039</v>
      </c>
      <c r="C666" s="26" t="s">
        <v>1039</v>
      </c>
      <c r="D666" s="26" t="s">
        <v>2195</v>
      </c>
      <c r="E666" s="26"/>
      <c r="F666" s="26" t="str">
        <f>CONCATENATE(D666," ",E666," ",G666)</f>
        <v xml:space="preserve">Salbutamol WZF 4 mg tabletki, (tabletta) 25x  </v>
      </c>
      <c r="G666" s="26"/>
      <c r="H666" s="26" t="s">
        <v>40</v>
      </c>
      <c r="I666" s="26">
        <v>25</v>
      </c>
      <c r="J666" s="26">
        <v>4</v>
      </c>
      <c r="K666" s="26"/>
      <c r="L666" s="26" t="s">
        <v>664</v>
      </c>
      <c r="M666" s="26" t="s">
        <v>665</v>
      </c>
      <c r="N666" s="26" t="s">
        <v>30</v>
      </c>
      <c r="O666" s="28" t="s">
        <v>2779</v>
      </c>
    </row>
    <row r="667" spans="1:15" ht="15" x14ac:dyDescent="0.2">
      <c r="A667" s="26" t="s">
        <v>2386</v>
      </c>
      <c r="B667" s="26" t="s">
        <v>2385</v>
      </c>
      <c r="C667" s="26" t="s">
        <v>2385</v>
      </c>
      <c r="D667" s="26" t="s">
        <v>2384</v>
      </c>
      <c r="E667" s="26"/>
      <c r="F667" s="26" t="str">
        <f>CONCATENATE(D667," ",E667," ",G667)</f>
        <v xml:space="preserve">Berodual 250µg/500µg inhal oldat 20ml 5x  </v>
      </c>
      <c r="G667" s="26"/>
      <c r="H667" s="26" t="s">
        <v>23</v>
      </c>
      <c r="I667" s="26">
        <v>5</v>
      </c>
      <c r="J667" s="26">
        <v>750</v>
      </c>
      <c r="K667" s="26"/>
      <c r="L667" s="26"/>
      <c r="M667" s="26"/>
      <c r="N667" s="26" t="s">
        <v>30</v>
      </c>
      <c r="O667" s="28" t="s">
        <v>2469</v>
      </c>
    </row>
    <row r="668" spans="1:15" ht="15" x14ac:dyDescent="0.2">
      <c r="A668" s="26" t="s">
        <v>2402</v>
      </c>
      <c r="B668" s="26" t="s">
        <v>2401</v>
      </c>
      <c r="C668" s="26" t="s">
        <v>2401</v>
      </c>
      <c r="D668" s="26" t="s">
        <v>2400</v>
      </c>
      <c r="E668" s="26"/>
      <c r="F668" s="26" t="str">
        <f>CONCATENATE(D668," ",E668," ",G668)</f>
        <v xml:space="preserve">Qvar 50 easi-breathe 50mcg inhal. oldat  </v>
      </c>
      <c r="G668" s="26"/>
      <c r="H668" s="26" t="s">
        <v>23</v>
      </c>
      <c r="I668" s="26">
        <v>50</v>
      </c>
      <c r="J668" s="26">
        <v>50</v>
      </c>
      <c r="K668" s="26"/>
      <c r="L668" s="26"/>
      <c r="M668" s="26"/>
      <c r="N668" s="26" t="s">
        <v>30</v>
      </c>
      <c r="O668" s="28" t="s">
        <v>2779</v>
      </c>
    </row>
    <row r="669" spans="1:15" ht="15" x14ac:dyDescent="0.2">
      <c r="A669" s="26" t="s">
        <v>1044</v>
      </c>
      <c r="B669" s="26" t="s">
        <v>1045</v>
      </c>
      <c r="C669" s="26" t="s">
        <v>1045</v>
      </c>
      <c r="D669" s="26" t="s">
        <v>1046</v>
      </c>
      <c r="E669" s="26"/>
      <c r="F669" s="26" t="str">
        <f>CONCATENATE(D669," ",E669," ",G669)</f>
        <v xml:space="preserve">ATROVENT 500 µg/2 ml Fert.Inhal.Eindosisbehält 50x2 ml (inhalációs oldat)  </v>
      </c>
      <c r="G669" s="26"/>
      <c r="H669" s="26" t="s">
        <v>23</v>
      </c>
      <c r="I669" s="26">
        <v>50</v>
      </c>
      <c r="J669" s="26">
        <v>500</v>
      </c>
      <c r="K669" s="26"/>
      <c r="L669" s="26" t="s">
        <v>35</v>
      </c>
      <c r="M669" s="26" t="s">
        <v>36</v>
      </c>
      <c r="N669" s="26" t="s">
        <v>30</v>
      </c>
      <c r="O669" s="28" t="s">
        <v>2469</v>
      </c>
    </row>
    <row r="670" spans="1:15" ht="15" x14ac:dyDescent="0.2">
      <c r="A670" s="4" t="s">
        <v>1047</v>
      </c>
      <c r="B670" s="4" t="s">
        <v>50</v>
      </c>
      <c r="C670" s="4" t="s">
        <v>50</v>
      </c>
      <c r="D670" s="4" t="s">
        <v>1048</v>
      </c>
      <c r="E670" s="4"/>
      <c r="F670" s="4" t="str">
        <f>CONCATENATE(D670," ",E670," ",G670)</f>
        <v xml:space="preserve">Robinul 0,2mg/ml oldatos injekció 5x1ml  </v>
      </c>
      <c r="G670" s="4"/>
      <c r="H670" s="4" t="s">
        <v>55</v>
      </c>
      <c r="I670" s="4">
        <v>5</v>
      </c>
      <c r="J670" s="4">
        <v>0.2</v>
      </c>
      <c r="K670" s="4"/>
      <c r="L670" s="4" t="s">
        <v>35</v>
      </c>
      <c r="M670" s="4" t="s">
        <v>36</v>
      </c>
      <c r="N670" s="4" t="s">
        <v>27</v>
      </c>
      <c r="O670" s="28" t="s">
        <v>2714</v>
      </c>
    </row>
    <row r="671" spans="1:15" ht="15" x14ac:dyDescent="0.2">
      <c r="A671" s="26" t="s">
        <v>1049</v>
      </c>
      <c r="B671" s="26" t="s">
        <v>1039</v>
      </c>
      <c r="C671" s="26" t="s">
        <v>1039</v>
      </c>
      <c r="D671" s="26" t="s">
        <v>1050</v>
      </c>
      <c r="E671" s="26"/>
      <c r="F671" s="26" t="str">
        <f>CONCATENATE(D671," ",E671," ",G671)</f>
        <v xml:space="preserve">Salbuair 5mg inh old 60x  </v>
      </c>
      <c r="G671" s="26"/>
      <c r="H671" s="26" t="s">
        <v>23</v>
      </c>
      <c r="I671" s="26">
        <v>60</v>
      </c>
      <c r="J671" s="26">
        <v>5</v>
      </c>
      <c r="K671" s="26"/>
      <c r="L671" s="26" t="s">
        <v>145</v>
      </c>
      <c r="M671" s="26" t="s">
        <v>146</v>
      </c>
      <c r="N671" s="26" t="s">
        <v>30</v>
      </c>
      <c r="O671" s="28" t="s">
        <v>2779</v>
      </c>
    </row>
    <row r="672" spans="1:15" ht="15" x14ac:dyDescent="0.2">
      <c r="A672" s="6" t="s">
        <v>1049</v>
      </c>
      <c r="B672" s="6" t="s">
        <v>1039</v>
      </c>
      <c r="C672" s="6" t="s">
        <v>1052</v>
      </c>
      <c r="D672" s="6" t="s">
        <v>1053</v>
      </c>
      <c r="E672" s="6"/>
      <c r="F672" s="6" t="str">
        <f>CONCATENATE(D672," ",E672," ",G672)</f>
        <v xml:space="preserve">Ventolin 5.0 Nebules old. 2mg/ml 20x2,5ml  </v>
      </c>
      <c r="G672" s="6"/>
      <c r="H672" s="6" t="s">
        <v>55</v>
      </c>
      <c r="I672" s="6">
        <v>5</v>
      </c>
      <c r="J672" s="6">
        <v>0.5</v>
      </c>
      <c r="K672" s="6"/>
      <c r="L672" s="6"/>
      <c r="M672" s="6"/>
      <c r="N672" s="6" t="s">
        <v>45</v>
      </c>
      <c r="O672" s="28" t="s">
        <v>2871</v>
      </c>
    </row>
    <row r="673" spans="1:15" ht="15" x14ac:dyDescent="0.2">
      <c r="A673" s="26" t="s">
        <v>1049</v>
      </c>
      <c r="B673" s="26" t="s">
        <v>1039</v>
      </c>
      <c r="C673" s="26" t="s">
        <v>1039</v>
      </c>
      <c r="D673" s="26" t="s">
        <v>1051</v>
      </c>
      <c r="E673" s="26"/>
      <c r="F673" s="26" t="str">
        <f>CONCATENATE(D673," ",E673," ",G673)</f>
        <v xml:space="preserve">Ventolin 500mcg/ml injekció 1ml 5x  </v>
      </c>
      <c r="G673" s="26"/>
      <c r="H673" s="26" t="s">
        <v>55</v>
      </c>
      <c r="I673" s="26">
        <v>5</v>
      </c>
      <c r="J673" s="26">
        <v>0.5</v>
      </c>
      <c r="K673" s="26" t="s">
        <v>2199</v>
      </c>
      <c r="L673" s="26" t="s">
        <v>62</v>
      </c>
      <c r="M673" s="26" t="s">
        <v>63</v>
      </c>
      <c r="N673" s="26" t="s">
        <v>30</v>
      </c>
      <c r="O673" s="28" t="s">
        <v>2779</v>
      </c>
    </row>
    <row r="674" spans="1:15" ht="15" x14ac:dyDescent="0.2">
      <c r="A674" s="4" t="s">
        <v>1054</v>
      </c>
      <c r="B674" s="4" t="s">
        <v>1055</v>
      </c>
      <c r="C674" s="4" t="s">
        <v>1056</v>
      </c>
      <c r="D674" s="4" t="s">
        <v>2257</v>
      </c>
      <c r="E674" s="4"/>
      <c r="F674" s="4" t="str">
        <f>CONCATENATE(D674," ",E674," ",G674)</f>
        <v xml:space="preserve">Dibondrin oldatos injekció 5x2ml  </v>
      </c>
      <c r="G674" s="4"/>
      <c r="H674" s="4" t="s">
        <v>55</v>
      </c>
      <c r="I674" s="4">
        <v>5</v>
      </c>
      <c r="J674" s="4">
        <v>30</v>
      </c>
      <c r="K674" s="4"/>
      <c r="L674" s="4" t="s">
        <v>87</v>
      </c>
      <c r="M674" s="4" t="s">
        <v>88</v>
      </c>
      <c r="N674" s="4" t="s">
        <v>27</v>
      </c>
      <c r="O674" s="28" t="s">
        <v>2714</v>
      </c>
    </row>
    <row r="675" spans="1:15" ht="15" x14ac:dyDescent="0.2">
      <c r="A675" s="26" t="s">
        <v>1054</v>
      </c>
      <c r="B675" s="26" t="s">
        <v>1055</v>
      </c>
      <c r="C675" s="26" t="s">
        <v>1056</v>
      </c>
      <c r="D675" s="26" t="s">
        <v>1057</v>
      </c>
      <c r="E675" s="26"/>
      <c r="F675" s="26" t="str">
        <f>CONCATENATE(D675," ",E675," ",G675)</f>
        <v xml:space="preserve">Dibondrin 30mg/2ml i.v./i.m. old inj 5x  </v>
      </c>
      <c r="G675" s="26"/>
      <c r="H675" s="26" t="s">
        <v>55</v>
      </c>
      <c r="I675" s="26">
        <v>5</v>
      </c>
      <c r="J675" s="26">
        <v>30</v>
      </c>
      <c r="K675" s="26"/>
      <c r="L675" s="26" t="s">
        <v>20</v>
      </c>
      <c r="M675" s="26" t="s">
        <v>20</v>
      </c>
      <c r="N675" s="26" t="s">
        <v>30</v>
      </c>
      <c r="O675" s="28" t="s">
        <v>2779</v>
      </c>
    </row>
    <row r="676" spans="1:15" ht="15" x14ac:dyDescent="0.2">
      <c r="A676" s="6" t="s">
        <v>1058</v>
      </c>
      <c r="B676" s="6" t="s">
        <v>1059</v>
      </c>
      <c r="C676" s="6" t="s">
        <v>1059</v>
      </c>
      <c r="D676" s="6" t="s">
        <v>1060</v>
      </c>
      <c r="E676" s="6" t="s">
        <v>1061</v>
      </c>
      <c r="F676" s="6" t="str">
        <f>CONCATENATE(D676," ",E676," ",G676)</f>
        <v>Tavegil  2 mg/2ml 5x inj.</v>
      </c>
      <c r="G676" s="6" t="s">
        <v>54</v>
      </c>
      <c r="H676" s="6" t="s">
        <v>55</v>
      </c>
      <c r="I676" s="6">
        <v>5</v>
      </c>
      <c r="J676" s="6">
        <v>2</v>
      </c>
      <c r="K676" s="6"/>
      <c r="L676" s="6" t="s">
        <v>35</v>
      </c>
      <c r="M676" s="6" t="s">
        <v>36</v>
      </c>
      <c r="N676" s="6" t="s">
        <v>45</v>
      </c>
      <c r="O676" s="28" t="s">
        <v>2871</v>
      </c>
    </row>
    <row r="677" spans="1:15" ht="15" x14ac:dyDescent="0.2">
      <c r="A677" s="4" t="s">
        <v>1062</v>
      </c>
      <c r="B677" s="4" t="s">
        <v>1063</v>
      </c>
      <c r="C677" s="4" t="s">
        <v>1064</v>
      </c>
      <c r="D677" s="4" t="s">
        <v>2819</v>
      </c>
      <c r="E677" s="4"/>
      <c r="F677" s="4" t="str">
        <f>CONCATENATE(D677," ",E677," ",G677)</f>
        <v xml:space="preserve">CITRATE DE CAFEINE COOPER 25 MG/ML SOLUTION INJECTABLE ET BUVABLE 10X2 ML                                                 </v>
      </c>
      <c r="G677" s="4"/>
      <c r="H677" s="4" t="s">
        <v>55</v>
      </c>
      <c r="I677" s="4">
        <v>10</v>
      </c>
      <c r="J677" s="4">
        <v>50</v>
      </c>
      <c r="K677" s="4" t="s">
        <v>1065</v>
      </c>
      <c r="L677" s="4" t="s">
        <v>331</v>
      </c>
      <c r="M677" s="4" t="s">
        <v>332</v>
      </c>
      <c r="N677" s="4" t="s">
        <v>27</v>
      </c>
      <c r="O677" s="28" t="s">
        <v>2779</v>
      </c>
    </row>
    <row r="678" spans="1:15" ht="15" x14ac:dyDescent="0.2">
      <c r="A678" s="6" t="s">
        <v>1062</v>
      </c>
      <c r="B678" s="6" t="s">
        <v>1063</v>
      </c>
      <c r="C678" s="6" t="s">
        <v>1064</v>
      </c>
      <c r="D678" s="6" t="s">
        <v>2760</v>
      </c>
      <c r="E678" s="6" t="s">
        <v>964</v>
      </c>
      <c r="F678" s="6" t="str">
        <f>CONCATENATE(D678," ",E678," ",G678)</f>
        <v>Citrate de Cafeine Cooper 25mg/ml 10x 25mg/ml – 2ml 10x Inj</v>
      </c>
      <c r="G678" s="6" t="s">
        <v>162</v>
      </c>
      <c r="H678" s="6" t="s">
        <v>55</v>
      </c>
      <c r="I678" s="6">
        <v>10</v>
      </c>
      <c r="J678" s="6">
        <v>50</v>
      </c>
      <c r="K678" s="6"/>
      <c r="L678" s="6" t="s">
        <v>20</v>
      </c>
      <c r="M678" s="6" t="s">
        <v>20</v>
      </c>
      <c r="N678" s="6" t="s">
        <v>45</v>
      </c>
      <c r="O678" s="28" t="s">
        <v>2877</v>
      </c>
    </row>
    <row r="679" spans="1:15" ht="15" x14ac:dyDescent="0.2">
      <c r="A679" s="26" t="s">
        <v>1062</v>
      </c>
      <c r="B679" s="26" t="s">
        <v>1063</v>
      </c>
      <c r="C679" s="26" t="s">
        <v>1063</v>
      </c>
      <c r="D679" s="26" t="s">
        <v>1066</v>
      </c>
      <c r="E679" s="26"/>
      <c r="F679" s="26" t="str">
        <f>CONCATENATE(D679," ",E679," ",G679)</f>
        <v xml:space="preserve">Citrate de cafeine c 25mg/ml inj 2ml 10x  </v>
      </c>
      <c r="G679" s="26"/>
      <c r="H679" s="26" t="s">
        <v>55</v>
      </c>
      <c r="I679" s="26">
        <v>10</v>
      </c>
      <c r="J679" s="26">
        <v>50</v>
      </c>
      <c r="K679" s="26"/>
      <c r="L679" s="26" t="s">
        <v>331</v>
      </c>
      <c r="M679" s="26" t="s">
        <v>332</v>
      </c>
      <c r="N679" s="26" t="s">
        <v>30</v>
      </c>
      <c r="O679" s="28" t="s">
        <v>2779</v>
      </c>
    </row>
    <row r="680" spans="1:15" ht="15" x14ac:dyDescent="0.2">
      <c r="A680" s="26" t="s">
        <v>2837</v>
      </c>
      <c r="B680" s="26" t="s">
        <v>2838</v>
      </c>
      <c r="C680" s="26" t="s">
        <v>2836</v>
      </c>
      <c r="D680" s="26" t="s">
        <v>2835</v>
      </c>
      <c r="E680" s="26"/>
      <c r="F680" s="26" t="str">
        <f>CONCATENATE(D680," ",E680," ",G680)</f>
        <v xml:space="preserve">Dopram 20 mg/ml oldatos injekció 5ml 10x  </v>
      </c>
      <c r="G680" s="26"/>
      <c r="H680" s="26" t="s">
        <v>55</v>
      </c>
      <c r="I680" s="26">
        <v>10</v>
      </c>
      <c r="J680" s="26">
        <v>100</v>
      </c>
      <c r="K680" s="26"/>
      <c r="L680" s="26" t="s">
        <v>20</v>
      </c>
      <c r="M680" s="26" t="s">
        <v>20</v>
      </c>
      <c r="N680" s="26" t="s">
        <v>30</v>
      </c>
      <c r="O680" s="28" t="s">
        <v>2779</v>
      </c>
    </row>
    <row r="681" spans="1:15" ht="15" x14ac:dyDescent="0.2">
      <c r="A681" s="26" t="s">
        <v>2514</v>
      </c>
      <c r="B681" s="26" t="s">
        <v>2515</v>
      </c>
      <c r="C681" s="26" t="s">
        <v>2515</v>
      </c>
      <c r="D681" s="26" t="s">
        <v>2513</v>
      </c>
      <c r="E681" s="26"/>
      <c r="F681" s="26" t="str">
        <f>CONCATENATE(D681," ",E681," ",G681)</f>
        <v xml:space="preserve">Xorox 30 mg/g szemkenőcs 4,5 g,  </v>
      </c>
      <c r="G681" s="26"/>
      <c r="H681" s="26" t="s">
        <v>34</v>
      </c>
      <c r="I681" s="26">
        <v>4.5</v>
      </c>
      <c r="J681" s="26">
        <v>20</v>
      </c>
      <c r="K681" s="26"/>
      <c r="L681" s="26" t="s">
        <v>1271</v>
      </c>
      <c r="M681" s="26" t="s">
        <v>36</v>
      </c>
      <c r="N681" s="26" t="s">
        <v>30</v>
      </c>
      <c r="O681" s="28">
        <v>45861</v>
      </c>
    </row>
    <row r="682" spans="1:15" ht="15" x14ac:dyDescent="0.2">
      <c r="A682" s="6" t="s">
        <v>1070</v>
      </c>
      <c r="B682" s="6" t="s">
        <v>1071</v>
      </c>
      <c r="C682" s="6" t="s">
        <v>1071</v>
      </c>
      <c r="D682" s="6" t="s">
        <v>1072</v>
      </c>
      <c r="E682" s="6" t="s">
        <v>1073</v>
      </c>
      <c r="F682" s="6" t="str">
        <f>CONCATENATE(D682," ",E682," ",G682)</f>
        <v>Brolene  0,1% 10 ml 1x szemcsepp</v>
      </c>
      <c r="G682" s="6" t="s">
        <v>1074</v>
      </c>
      <c r="H682" s="6" t="s">
        <v>34</v>
      </c>
      <c r="I682" s="6">
        <v>1</v>
      </c>
      <c r="J682" s="6">
        <f>10*0.001</f>
        <v>0.01</v>
      </c>
      <c r="K682" s="6" t="s">
        <v>137</v>
      </c>
      <c r="L682" s="6" t="s">
        <v>62</v>
      </c>
      <c r="M682" s="6" t="s">
        <v>63</v>
      </c>
      <c r="N682" s="6" t="s">
        <v>45</v>
      </c>
      <c r="O682" s="28">
        <v>45467</v>
      </c>
    </row>
    <row r="683" spans="1:15" ht="15" x14ac:dyDescent="0.2">
      <c r="A683" s="26" t="s">
        <v>1070</v>
      </c>
      <c r="B683" s="26" t="s">
        <v>1071</v>
      </c>
      <c r="C683" s="26" t="s">
        <v>1075</v>
      </c>
      <c r="D683" s="26" t="s">
        <v>1076</v>
      </c>
      <c r="E683" s="26"/>
      <c r="F683" s="26" t="str">
        <f>CONCATENATE(D683," ",E683," ",G683)</f>
        <v xml:space="preserve">Brolene szemcsepp 10ml 1x  </v>
      </c>
      <c r="G683" s="26"/>
      <c r="H683" s="26" t="s">
        <v>34</v>
      </c>
      <c r="I683" s="26">
        <v>1</v>
      </c>
      <c r="J683" s="26">
        <v>10</v>
      </c>
      <c r="K683" s="26" t="s">
        <v>195</v>
      </c>
      <c r="L683" s="26" t="s">
        <v>20</v>
      </c>
      <c r="M683" s="26" t="s">
        <v>20</v>
      </c>
      <c r="N683" s="26" t="s">
        <v>30</v>
      </c>
      <c r="O683" s="28" t="s">
        <v>2779</v>
      </c>
    </row>
    <row r="684" spans="1:15" ht="15" x14ac:dyDescent="0.2">
      <c r="A684" s="6" t="s">
        <v>1077</v>
      </c>
      <c r="B684" s="6" t="s">
        <v>473</v>
      </c>
      <c r="C684" s="6" t="s">
        <v>1078</v>
      </c>
      <c r="D684" s="6" t="s">
        <v>1079</v>
      </c>
      <c r="E684" s="6"/>
      <c r="F684" s="6" t="str">
        <f>CONCATENATE(D684," ",E684," ",G684)</f>
        <v xml:space="preserve">Dexa-EDO 1,3mg/ml - 0,5ml 50x  </v>
      </c>
      <c r="G684" s="6"/>
      <c r="H684" s="6" t="s">
        <v>34</v>
      </c>
      <c r="I684" s="6">
        <v>50</v>
      </c>
      <c r="J684" s="6">
        <v>0.65</v>
      </c>
      <c r="K684" s="6"/>
      <c r="L684" s="6"/>
      <c r="M684" s="6"/>
      <c r="N684" s="6" t="s">
        <v>45</v>
      </c>
      <c r="O684" s="28" t="s">
        <v>2871</v>
      </c>
    </row>
    <row r="685" spans="1:15" ht="15" x14ac:dyDescent="0.2">
      <c r="A685" s="26" t="s">
        <v>2869</v>
      </c>
      <c r="B685" s="26" t="s">
        <v>2866</v>
      </c>
      <c r="C685" s="26" t="s">
        <v>2866</v>
      </c>
      <c r="D685" s="26" t="s">
        <v>2864</v>
      </c>
      <c r="E685" s="26"/>
      <c r="F685" s="26" t="str">
        <f>CONCATENATE(D685," ",E685," ",G685)</f>
        <v xml:space="preserve">Voltaren Ophta 1mg/ml szcsepp 5ml 1x  </v>
      </c>
      <c r="G685" s="26"/>
      <c r="H685" s="26" t="s">
        <v>34</v>
      </c>
      <c r="I685" s="26">
        <v>1</v>
      </c>
      <c r="J685" s="26">
        <v>5</v>
      </c>
      <c r="K685" s="26"/>
      <c r="L685" s="26" t="s">
        <v>20</v>
      </c>
      <c r="M685" s="26" t="s">
        <v>20</v>
      </c>
      <c r="N685" s="26" t="s">
        <v>30</v>
      </c>
      <c r="O685" s="28" t="s">
        <v>2779</v>
      </c>
    </row>
    <row r="686" spans="1:15" ht="15" x14ac:dyDescent="0.2">
      <c r="A686" s="6" t="s">
        <v>1080</v>
      </c>
      <c r="B686" s="6" t="s">
        <v>1081</v>
      </c>
      <c r="C686" s="6" t="s">
        <v>1081</v>
      </c>
      <c r="D686" s="6" t="s">
        <v>1082</v>
      </c>
      <c r="E686" s="6" t="s">
        <v>1083</v>
      </c>
      <c r="F686" s="6" t="str">
        <f>CONCATENATE(D686," ",E686," ",G686)</f>
        <v>Pilomann 10ml 0,02 1x szemcsepp</v>
      </c>
      <c r="G686" s="6" t="s">
        <v>1074</v>
      </c>
      <c r="H686" s="6" t="s">
        <v>34</v>
      </c>
      <c r="I686" s="6">
        <v>1</v>
      </c>
      <c r="J686" s="6">
        <v>0.02</v>
      </c>
      <c r="K686" s="6"/>
      <c r="L686" s="6" t="s">
        <v>35</v>
      </c>
      <c r="M686" s="6" t="s">
        <v>36</v>
      </c>
      <c r="N686" s="6" t="s">
        <v>45</v>
      </c>
      <c r="O686" s="28" t="s">
        <v>2871</v>
      </c>
    </row>
    <row r="687" spans="1:15" ht="15" x14ac:dyDescent="0.2">
      <c r="A687" s="4" t="s">
        <v>1084</v>
      </c>
      <c r="B687" s="4" t="s">
        <v>1085</v>
      </c>
      <c r="C687" s="4" t="s">
        <v>1085</v>
      </c>
      <c r="D687" s="4" t="s">
        <v>2820</v>
      </c>
      <c r="E687" s="4"/>
      <c r="F687" s="4" t="str">
        <f>CONCATENATE(D687," ",E687," ",G687)</f>
        <v xml:space="preserve">MIOSTAT 0,1 MG/ML, ROZT. DO WSTR. DO STOS.WEWNąT. 12X  </v>
      </c>
      <c r="G687" s="4"/>
      <c r="H687" s="4" t="s">
        <v>55</v>
      </c>
      <c r="I687" s="4">
        <v>12</v>
      </c>
      <c r="J687" s="4">
        <v>0.15</v>
      </c>
      <c r="K687" s="4"/>
      <c r="L687" s="4" t="s">
        <v>664</v>
      </c>
      <c r="M687" s="4" t="s">
        <v>665</v>
      </c>
      <c r="N687" s="4" t="s">
        <v>27</v>
      </c>
      <c r="O687" s="28" t="s">
        <v>2779</v>
      </c>
    </row>
    <row r="688" spans="1:15" ht="15" x14ac:dyDescent="0.2">
      <c r="A688" s="69" t="s">
        <v>1084</v>
      </c>
      <c r="B688" s="69" t="s">
        <v>1085</v>
      </c>
      <c r="C688" s="69" t="s">
        <v>1085</v>
      </c>
      <c r="D688" s="69" t="s">
        <v>2573</v>
      </c>
      <c r="E688" s="69"/>
      <c r="F688" s="69" t="str">
        <f>CONCATENATE(D688," ",E688," ",G688)</f>
        <v xml:space="preserve">MIOSTAT 0,1MG 12X1,5ML ’NL’                              </v>
      </c>
      <c r="G688" s="69"/>
      <c r="H688" s="69" t="s">
        <v>55</v>
      </c>
      <c r="I688" s="69">
        <v>12</v>
      </c>
      <c r="J688" s="69">
        <v>0.15</v>
      </c>
      <c r="K688" s="69"/>
      <c r="L688" s="69" t="s">
        <v>287</v>
      </c>
      <c r="M688" s="69" t="s">
        <v>288</v>
      </c>
      <c r="N688" s="69" t="s">
        <v>861</v>
      </c>
      <c r="O688" s="28">
        <v>45919</v>
      </c>
    </row>
    <row r="689" spans="1:15" ht="15" x14ac:dyDescent="0.2">
      <c r="A689" s="26" t="s">
        <v>1084</v>
      </c>
      <c r="B689" s="26" t="s">
        <v>1085</v>
      </c>
      <c r="C689" s="26" t="s">
        <v>1085</v>
      </c>
      <c r="D689" s="26" t="s">
        <v>2850</v>
      </c>
      <c r="E689" s="26"/>
      <c r="F689" s="26" t="str">
        <f>CONCATENATE(D689," ",E689," ",G689)</f>
        <v xml:space="preserve">Miostat 0.05mg/0.5ml injekció 1.5ml 12x  </v>
      </c>
      <c r="G689" s="26"/>
      <c r="H689" s="26" t="s">
        <v>55</v>
      </c>
      <c r="I689" s="26">
        <v>12</v>
      </c>
      <c r="J689" s="26">
        <v>0.15</v>
      </c>
      <c r="K689" s="26"/>
      <c r="L689" s="26"/>
      <c r="M689" s="26"/>
      <c r="N689" s="26" t="s">
        <v>30</v>
      </c>
      <c r="O689" s="28" t="s">
        <v>2779</v>
      </c>
    </row>
    <row r="690" spans="1:15" ht="15" x14ac:dyDescent="0.2">
      <c r="A690" s="26" t="s">
        <v>1086</v>
      </c>
      <c r="B690" s="26" t="s">
        <v>2425</v>
      </c>
      <c r="C690" s="26" t="s">
        <v>2425</v>
      </c>
      <c r="D690" s="26" t="s">
        <v>1619</v>
      </c>
      <c r="E690" s="26"/>
      <c r="F690" s="26" t="str">
        <f>CONCATENATE(D690," ",E690," ",G690)</f>
        <v xml:space="preserve">Miochol-E 20mg por+oldsz intraoc inj 1x  </v>
      </c>
      <c r="G690" s="26"/>
      <c r="H690" s="26" t="s">
        <v>55</v>
      </c>
      <c r="I690" s="26">
        <v>1</v>
      </c>
      <c r="J690" s="26">
        <v>20</v>
      </c>
      <c r="K690" s="26" t="s">
        <v>114</v>
      </c>
      <c r="L690" s="26" t="s">
        <v>35</v>
      </c>
      <c r="M690" s="26" t="s">
        <v>36</v>
      </c>
      <c r="N690" s="26" t="s">
        <v>30</v>
      </c>
      <c r="O690" s="28">
        <v>45775</v>
      </c>
    </row>
    <row r="691" spans="1:15" ht="15" x14ac:dyDescent="0.2">
      <c r="A691" s="4" t="s">
        <v>1086</v>
      </c>
      <c r="B691" s="4" t="s">
        <v>1087</v>
      </c>
      <c r="C691" s="4" t="s">
        <v>1087</v>
      </c>
      <c r="D691" s="4" t="s">
        <v>2821</v>
      </c>
      <c r="E691" s="4"/>
      <c r="F691" s="4" t="str">
        <f>CONCATENATE(D691," ",E691," ",G691)</f>
        <v xml:space="preserve">MIOVISIN 20MG/2ML POLVERE E SOLVENTE PER SOLUZIONE INIETTABILE PER USO INTRAOCULARE 6X                                    </v>
      </c>
      <c r="G691" s="4"/>
      <c r="H691" s="4" t="s">
        <v>1088</v>
      </c>
      <c r="I691" s="4">
        <v>6</v>
      </c>
      <c r="J691" s="4">
        <v>20</v>
      </c>
      <c r="K691" s="4"/>
      <c r="L691" s="4" t="s">
        <v>84</v>
      </c>
      <c r="M691" s="4" t="s">
        <v>85</v>
      </c>
      <c r="N691" s="4" t="s">
        <v>27</v>
      </c>
      <c r="O691" s="28" t="s">
        <v>2779</v>
      </c>
    </row>
    <row r="692" spans="1:15" ht="15" x14ac:dyDescent="0.2">
      <c r="A692" s="6" t="s">
        <v>1086</v>
      </c>
      <c r="B692" s="6" t="s">
        <v>1087</v>
      </c>
      <c r="C692" s="6" t="s">
        <v>1089</v>
      </c>
      <c r="D692" s="6" t="s">
        <v>1090</v>
      </c>
      <c r="E692" s="6" t="s">
        <v>1091</v>
      </c>
      <c r="F692" s="6" t="str">
        <f>CONCATENATE(D692," ",E692," ",G692)</f>
        <v>Miochol-E 20mg 1x old</v>
      </c>
      <c r="G692" s="6" t="s">
        <v>796</v>
      </c>
      <c r="H692" s="6" t="s">
        <v>1088</v>
      </c>
      <c r="I692" s="6">
        <v>1</v>
      </c>
      <c r="J692" s="6">
        <v>20</v>
      </c>
      <c r="K692" s="6"/>
      <c r="L692" s="6" t="s">
        <v>35</v>
      </c>
      <c r="M692" s="6" t="s">
        <v>36</v>
      </c>
      <c r="N692" s="6" t="s">
        <v>45</v>
      </c>
      <c r="O692" s="28">
        <v>45467</v>
      </c>
    </row>
    <row r="693" spans="1:15" ht="15" x14ac:dyDescent="0.2">
      <c r="A693" s="26" t="s">
        <v>1086</v>
      </c>
      <c r="B693" s="26" t="s">
        <v>1087</v>
      </c>
      <c r="C693" s="26" t="s">
        <v>1089</v>
      </c>
      <c r="D693" s="26" t="s">
        <v>1092</v>
      </c>
      <c r="E693" s="26"/>
      <c r="F693" s="26" t="str">
        <f>CONCATENATE(D693," ",E693," ",G693)</f>
        <v xml:space="preserve">Miovisin 20mg/2ml por+old intraoc inj 6x  </v>
      </c>
      <c r="G693" s="26"/>
      <c r="H693" s="26" t="s">
        <v>55</v>
      </c>
      <c r="I693" s="26">
        <v>6</v>
      </c>
      <c r="J693" s="26">
        <v>20</v>
      </c>
      <c r="K693" s="26"/>
      <c r="L693" s="26" t="s">
        <v>84</v>
      </c>
      <c r="M693" s="26" t="s">
        <v>85</v>
      </c>
      <c r="N693" s="26" t="s">
        <v>30</v>
      </c>
      <c r="O693" s="28" t="s">
        <v>2779</v>
      </c>
    </row>
    <row r="694" spans="1:15" ht="15" x14ac:dyDescent="0.2">
      <c r="A694" s="6" t="s">
        <v>1093</v>
      </c>
      <c r="B694" s="6" t="s">
        <v>1094</v>
      </c>
      <c r="C694" s="6" t="s">
        <v>2888</v>
      </c>
      <c r="D694" s="6" t="s">
        <v>2887</v>
      </c>
      <c r="E694" s="6"/>
      <c r="F694" s="6" t="str">
        <f>CONCATENATE(D694," ",E694," ",G694)</f>
        <v xml:space="preserve">Diuramid 250mg 30x tbl.  </v>
      </c>
      <c r="G694" s="6"/>
      <c r="H694" s="6" t="s">
        <v>40</v>
      </c>
      <c r="I694" s="6">
        <v>30</v>
      </c>
      <c r="J694" s="6">
        <v>250</v>
      </c>
      <c r="K694" s="6"/>
      <c r="L694" s="6" t="s">
        <v>20</v>
      </c>
      <c r="M694" s="6" t="s">
        <v>20</v>
      </c>
      <c r="N694" s="6" t="s">
        <v>45</v>
      </c>
      <c r="O694" s="28" t="s">
        <v>2871</v>
      </c>
    </row>
    <row r="695" spans="1:15" ht="15" x14ac:dyDescent="0.2">
      <c r="A695" s="26" t="s">
        <v>1093</v>
      </c>
      <c r="B695" s="26" t="s">
        <v>1094</v>
      </c>
      <c r="C695" s="26" t="s">
        <v>1094</v>
      </c>
      <c r="D695" s="26" t="s">
        <v>2659</v>
      </c>
      <c r="E695" s="26"/>
      <c r="F695" s="26" t="str">
        <f>CONCATENATE(D695," ",E695," ",G695)</f>
        <v xml:space="preserve">Acemit 250mg tabletta 100x  </v>
      </c>
      <c r="G695" s="26"/>
      <c r="H695" s="26" t="s">
        <v>40</v>
      </c>
      <c r="I695" s="26">
        <v>100</v>
      </c>
      <c r="J695" s="26">
        <v>250</v>
      </c>
      <c r="K695" s="26" t="s">
        <v>114</v>
      </c>
      <c r="L695" s="26" t="s">
        <v>35</v>
      </c>
      <c r="M695" s="26" t="s">
        <v>36</v>
      </c>
      <c r="N695" s="26" t="s">
        <v>30</v>
      </c>
      <c r="O695" s="28" t="s">
        <v>2779</v>
      </c>
    </row>
    <row r="696" spans="1:15" ht="15" x14ac:dyDescent="0.2">
      <c r="A696" s="69" t="s">
        <v>1093</v>
      </c>
      <c r="B696" s="69" t="s">
        <v>1094</v>
      </c>
      <c r="C696" s="69" t="s">
        <v>1094</v>
      </c>
      <c r="D696" s="69" t="s">
        <v>2664</v>
      </c>
      <c r="E696" s="69"/>
      <c r="F696" s="69" t="str">
        <f>CONCATENATE(D696," ",E696," ",G696)</f>
        <v xml:space="preserve">DIAMOX 250MG COMPRESSE 12X                  </v>
      </c>
      <c r="G696" s="69"/>
      <c r="H696" s="69" t="s">
        <v>40</v>
      </c>
      <c r="I696" s="69">
        <v>12</v>
      </c>
      <c r="J696" s="69">
        <v>250</v>
      </c>
      <c r="K696" s="69"/>
      <c r="L696" s="69" t="s">
        <v>84</v>
      </c>
      <c r="M696" s="69" t="s">
        <v>85</v>
      </c>
      <c r="N696" s="69" t="s">
        <v>861</v>
      </c>
      <c r="O696" s="28">
        <v>46042</v>
      </c>
    </row>
    <row r="697" spans="1:15" ht="15" x14ac:dyDescent="0.2">
      <c r="A697" s="4" t="s">
        <v>1093</v>
      </c>
      <c r="B697" s="4" t="s">
        <v>1094</v>
      </c>
      <c r="C697" s="4" t="s">
        <v>1094</v>
      </c>
      <c r="D697" s="4" t="s">
        <v>2822</v>
      </c>
      <c r="E697" s="4"/>
      <c r="F697" s="4" t="str">
        <f>CONCATENATE(D697," ",E697," ",G697)</f>
        <v xml:space="preserve">DIAMOX 500 MG INJECTION 10X                                                                                               </v>
      </c>
      <c r="G697" s="4"/>
      <c r="H697" s="4" t="s">
        <v>55</v>
      </c>
      <c r="I697" s="4">
        <v>10</v>
      </c>
      <c r="J697" s="4">
        <v>500</v>
      </c>
      <c r="K697" s="4" t="s">
        <v>24</v>
      </c>
      <c r="L697" s="4" t="s">
        <v>254</v>
      </c>
      <c r="M697" s="4" t="s">
        <v>255</v>
      </c>
      <c r="N697" s="4" t="s">
        <v>27</v>
      </c>
      <c r="O697" s="28" t="s">
        <v>2779</v>
      </c>
    </row>
    <row r="698" spans="1:15" ht="15" x14ac:dyDescent="0.2">
      <c r="A698" s="26" t="s">
        <v>1093</v>
      </c>
      <c r="B698" s="26" t="s">
        <v>1094</v>
      </c>
      <c r="C698" s="26" t="s">
        <v>1096</v>
      </c>
      <c r="D698" s="26" t="s">
        <v>1095</v>
      </c>
      <c r="E698" s="26"/>
      <c r="F698" s="26" t="str">
        <f>CONCATENATE(D698," ",E698," ",G698)</f>
        <v xml:space="preserve">Diamox 500mg injekció 10x  </v>
      </c>
      <c r="G698" s="26"/>
      <c r="H698" s="26" t="s">
        <v>55</v>
      </c>
      <c r="I698" s="26">
        <v>10</v>
      </c>
      <c r="J698" s="26">
        <v>500</v>
      </c>
      <c r="K698" s="26"/>
      <c r="L698" s="26" t="s">
        <v>254</v>
      </c>
      <c r="M698" s="26" t="s">
        <v>255</v>
      </c>
      <c r="N698" s="26" t="s">
        <v>30</v>
      </c>
      <c r="O698" s="28" t="s">
        <v>2779</v>
      </c>
    </row>
    <row r="699" spans="1:15" ht="15" x14ac:dyDescent="0.2">
      <c r="A699" s="26" t="s">
        <v>2660</v>
      </c>
      <c r="B699" s="26" t="s">
        <v>2661</v>
      </c>
      <c r="C699" s="26" t="s">
        <v>2661</v>
      </c>
      <c r="D699" s="26" t="s">
        <v>2658</v>
      </c>
      <c r="E699" s="26"/>
      <c r="F699" s="26" t="str">
        <f>CONCATENATE(D699," ",E699," ",G699)</f>
        <v xml:space="preserve">Fotil 5 mg/ml + 20 mg/ml szemcsepp 5ml 3x  </v>
      </c>
      <c r="G699" s="26"/>
      <c r="H699" s="26" t="s">
        <v>34</v>
      </c>
      <c r="I699" s="26">
        <v>3</v>
      </c>
      <c r="J699" s="26">
        <v>25</v>
      </c>
      <c r="K699" s="26" t="s">
        <v>114</v>
      </c>
      <c r="L699" s="26" t="s">
        <v>35</v>
      </c>
      <c r="M699" s="26" t="s">
        <v>36</v>
      </c>
      <c r="N699" s="26" t="s">
        <v>30</v>
      </c>
      <c r="O699" s="28">
        <v>46043</v>
      </c>
    </row>
    <row r="700" spans="1:15" ht="15" x14ac:dyDescent="0.2">
      <c r="A700" s="26" t="s">
        <v>2660</v>
      </c>
      <c r="B700" s="26" t="s">
        <v>2661</v>
      </c>
      <c r="C700" s="26" t="s">
        <v>2661</v>
      </c>
      <c r="D700" s="26" t="s">
        <v>2657</v>
      </c>
      <c r="E700" s="26"/>
      <c r="F700" s="26" t="str">
        <f>CONCATENATE(D700," ",E700," ",G700)</f>
        <v xml:space="preserve">Fotil 5 mg/ml + 20 mg/ml szemcsepp 5ml 1x  </v>
      </c>
      <c r="G700" s="26"/>
      <c r="H700" s="26" t="s">
        <v>34</v>
      </c>
      <c r="I700" s="26">
        <v>1</v>
      </c>
      <c r="J700" s="26">
        <v>25</v>
      </c>
      <c r="K700" s="26" t="s">
        <v>114</v>
      </c>
      <c r="L700" s="26" t="s">
        <v>35</v>
      </c>
      <c r="M700" s="26" t="s">
        <v>36</v>
      </c>
      <c r="N700" s="26" t="s">
        <v>30</v>
      </c>
      <c r="O700" s="28" t="s">
        <v>2779</v>
      </c>
    </row>
    <row r="701" spans="1:15" ht="15" x14ac:dyDescent="0.2">
      <c r="A701" s="4" t="s">
        <v>1097</v>
      </c>
      <c r="B701" s="4" t="s">
        <v>1098</v>
      </c>
      <c r="C701" s="4" t="s">
        <v>1098</v>
      </c>
      <c r="D701" s="4" t="s">
        <v>2823</v>
      </c>
      <c r="E701" s="4"/>
      <c r="F701" s="4" t="str">
        <f>CONCATENATE(D701," ",E701," ",G701)</f>
        <v xml:space="preserve">TROPICAMIDA ROMPHARM 5MG/ML SZEMCSEPP 1X                                                                                  </v>
      </c>
      <c r="G701" s="4"/>
      <c r="H701" s="4" t="s">
        <v>34</v>
      </c>
      <c r="I701" s="4">
        <v>1</v>
      </c>
      <c r="J701" s="4">
        <v>50</v>
      </c>
      <c r="K701" s="4" t="s">
        <v>67</v>
      </c>
      <c r="L701" s="4" t="s">
        <v>100</v>
      </c>
      <c r="M701" s="4" t="s">
        <v>101</v>
      </c>
      <c r="N701" s="4" t="s">
        <v>27</v>
      </c>
      <c r="O701" s="28" t="s">
        <v>2779</v>
      </c>
    </row>
    <row r="702" spans="1:15" ht="15" x14ac:dyDescent="0.2">
      <c r="A702" s="6" t="s">
        <v>1097</v>
      </c>
      <c r="B702" s="6" t="s">
        <v>1098</v>
      </c>
      <c r="C702" s="6" t="s">
        <v>1101</v>
      </c>
      <c r="D702" s="6" t="s">
        <v>1102</v>
      </c>
      <c r="E702" s="6" t="s">
        <v>1103</v>
      </c>
      <c r="F702" s="6" t="str">
        <f>CONCATENATE(D702," ",E702," ",G702)</f>
        <v>Mydriaticum Stulln 0,5% - 10ml 10x szemcsepp</v>
      </c>
      <c r="G702" s="6" t="s">
        <v>1074</v>
      </c>
      <c r="H702" s="6" t="s">
        <v>34</v>
      </c>
      <c r="I702" s="6">
        <v>10</v>
      </c>
      <c r="J702" s="6">
        <v>50</v>
      </c>
      <c r="K702" s="6"/>
      <c r="L702" s="6" t="s">
        <v>35</v>
      </c>
      <c r="M702" s="6" t="s">
        <v>36</v>
      </c>
      <c r="N702" s="6" t="s">
        <v>45</v>
      </c>
      <c r="O702" s="28" t="s">
        <v>2871</v>
      </c>
    </row>
    <row r="703" spans="1:15" ht="15" x14ac:dyDescent="0.2">
      <c r="A703" s="6" t="s">
        <v>1097</v>
      </c>
      <c r="B703" s="6" t="s">
        <v>1098</v>
      </c>
      <c r="C703" s="6" t="s">
        <v>1101</v>
      </c>
      <c r="D703" s="6" t="s">
        <v>1102</v>
      </c>
      <c r="E703" s="6" t="s">
        <v>1104</v>
      </c>
      <c r="F703" s="6" t="str">
        <f>CONCATENATE(D703," ",E703," ",G703)</f>
        <v>Mydriaticum Stulln 0,5% - 10ml 1x szemcsepp</v>
      </c>
      <c r="G703" s="6" t="s">
        <v>1074</v>
      </c>
      <c r="H703" s="6" t="s">
        <v>34</v>
      </c>
      <c r="I703" s="6">
        <v>1</v>
      </c>
      <c r="J703" s="6">
        <v>50</v>
      </c>
      <c r="K703" s="6"/>
      <c r="L703" s="6" t="s">
        <v>35</v>
      </c>
      <c r="M703" s="6" t="s">
        <v>36</v>
      </c>
      <c r="N703" s="6" t="s">
        <v>45</v>
      </c>
      <c r="O703" s="28" t="s">
        <v>2871</v>
      </c>
    </row>
    <row r="704" spans="1:15" ht="15" x14ac:dyDescent="0.2">
      <c r="A704" s="26" t="s">
        <v>1105</v>
      </c>
      <c r="B704" s="26" t="s">
        <v>1106</v>
      </c>
      <c r="C704" s="26" t="s">
        <v>1107</v>
      </c>
      <c r="D704" s="26" t="s">
        <v>2681</v>
      </c>
      <c r="E704" s="26"/>
      <c r="F704" s="26" t="str">
        <f>CONCATENATE(D704," ",E704," ",G704)</f>
        <v xml:space="preserve">Minims fenylefrine hcl 2,5% 0,5ml St TUB 20x  </v>
      </c>
      <c r="G704" s="26"/>
      <c r="H704" s="26" t="s">
        <v>34</v>
      </c>
      <c r="I704" s="26">
        <v>20</v>
      </c>
      <c r="J704" s="26">
        <v>0.21</v>
      </c>
      <c r="K704" s="26" t="s">
        <v>2498</v>
      </c>
      <c r="L704" s="21" t="s">
        <v>287</v>
      </c>
      <c r="M704" s="21" t="s">
        <v>288</v>
      </c>
      <c r="N704" s="26" t="s">
        <v>30</v>
      </c>
      <c r="O704" s="28">
        <v>46035</v>
      </c>
    </row>
    <row r="705" spans="1:15" ht="15" x14ac:dyDescent="0.2">
      <c r="A705" s="69" t="s">
        <v>1105</v>
      </c>
      <c r="B705" s="69" t="s">
        <v>1106</v>
      </c>
      <c r="C705" s="69" t="s">
        <v>1107</v>
      </c>
      <c r="D705" s="69" t="s">
        <v>2691</v>
      </c>
      <c r="E705" s="69"/>
      <c r="F705" s="69" t="str">
        <f>CONCATENATE(D705," ",E705," ",G705)</f>
        <v xml:space="preserve">MINIMS 10% ED 20X0,5ML              </v>
      </c>
      <c r="G705" s="69"/>
      <c r="H705" s="69" t="s">
        <v>34</v>
      </c>
      <c r="I705" s="69">
        <v>20</v>
      </c>
      <c r="J705" s="69">
        <v>1</v>
      </c>
      <c r="K705" s="69" t="s">
        <v>2607</v>
      </c>
      <c r="L705" s="69" t="s">
        <v>287</v>
      </c>
      <c r="M705" s="69" t="s">
        <v>288</v>
      </c>
      <c r="N705" s="69" t="s">
        <v>861</v>
      </c>
      <c r="O705" s="28">
        <v>46031</v>
      </c>
    </row>
    <row r="706" spans="1:15" ht="15" x14ac:dyDescent="0.2">
      <c r="A706" s="69" t="s">
        <v>1105</v>
      </c>
      <c r="B706" s="69" t="s">
        <v>1106</v>
      </c>
      <c r="C706" s="69" t="s">
        <v>1107</v>
      </c>
      <c r="D706" s="69" t="s">
        <v>2690</v>
      </c>
      <c r="E706" s="69"/>
      <c r="F706" s="69" t="str">
        <f>CONCATENATE(D706," ",E706," ",G706)</f>
        <v xml:space="preserve">NEOSYNEPHRINE 10% FAURA ED 5ML  </v>
      </c>
      <c r="G706" s="69"/>
      <c r="H706" s="69" t="s">
        <v>34</v>
      </c>
      <c r="I706" s="69">
        <v>1</v>
      </c>
      <c r="J706" s="69">
        <v>1</v>
      </c>
      <c r="K706" s="69" t="s">
        <v>2607</v>
      </c>
      <c r="L706" s="69" t="s">
        <v>2640</v>
      </c>
      <c r="M706" s="69" t="s">
        <v>332</v>
      </c>
      <c r="N706" s="69" t="s">
        <v>861</v>
      </c>
      <c r="O706" s="28">
        <v>46031</v>
      </c>
    </row>
    <row r="707" spans="1:15" ht="15" x14ac:dyDescent="0.2">
      <c r="A707" s="26" t="s">
        <v>1105</v>
      </c>
      <c r="B707" s="26" t="s">
        <v>1106</v>
      </c>
      <c r="C707" s="26" t="s">
        <v>1107</v>
      </c>
      <c r="D707" s="26" t="s">
        <v>2830</v>
      </c>
      <c r="E707" s="26"/>
      <c r="F707" s="26" t="str">
        <f>CONCATENATE(D707," ",E707," ",G707)</f>
        <v xml:space="preserve">C.Fenilefrina 100 mg/ml szemcsepp 10ml 1x  </v>
      </c>
      <c r="G707" s="26"/>
      <c r="H707" s="26" t="s">
        <v>34</v>
      </c>
      <c r="I707" s="26">
        <v>1</v>
      </c>
      <c r="J707" s="26">
        <v>1</v>
      </c>
      <c r="K707" s="26"/>
      <c r="L707" s="26" t="s">
        <v>20</v>
      </c>
      <c r="M707" s="26" t="s">
        <v>20</v>
      </c>
      <c r="N707" s="26" t="s">
        <v>30</v>
      </c>
      <c r="O707" s="28" t="s">
        <v>2779</v>
      </c>
    </row>
    <row r="708" spans="1:15" ht="15" x14ac:dyDescent="0.2">
      <c r="A708" s="6" t="s">
        <v>1105</v>
      </c>
      <c r="B708" s="6" t="s">
        <v>1106</v>
      </c>
      <c r="C708" s="6" t="s">
        <v>1107</v>
      </c>
      <c r="D708" s="6" t="s">
        <v>2762</v>
      </c>
      <c r="E708" s="6"/>
      <c r="F708" s="6" t="str">
        <f>CONCATENATE(D708," ",E708," ",G708)</f>
        <v xml:space="preserve">COLIRCUSÍ FENILEFRINA 100MG/ML – 1X10ML   </v>
      </c>
      <c r="G708" s="6"/>
      <c r="H708" s="6" t="s">
        <v>34</v>
      </c>
      <c r="I708" s="6">
        <v>1</v>
      </c>
      <c r="J708" s="6">
        <v>1</v>
      </c>
      <c r="K708" s="6" t="s">
        <v>2763</v>
      </c>
      <c r="L708" s="6" t="s">
        <v>145</v>
      </c>
      <c r="M708" s="6" t="s">
        <v>1307</v>
      </c>
      <c r="N708" s="6" t="s">
        <v>45</v>
      </c>
      <c r="O708" s="28">
        <v>46140</v>
      </c>
    </row>
    <row r="709" spans="1:15" ht="15" x14ac:dyDescent="0.2">
      <c r="A709" s="26" t="s">
        <v>1105</v>
      </c>
      <c r="B709" s="26" t="s">
        <v>1106</v>
      </c>
      <c r="C709" s="26" t="s">
        <v>1107</v>
      </c>
      <c r="D709" s="26" t="s">
        <v>2196</v>
      </c>
      <c r="E709" s="26"/>
      <c r="F709" s="26" t="str">
        <f>CONCATENATE(D709," ",E709," ",G709)</f>
        <v xml:space="preserve">Neosynephrin-POS 10% szemcsepp 10ml 10x  </v>
      </c>
      <c r="G709" s="26"/>
      <c r="H709" s="26" t="s">
        <v>34</v>
      </c>
      <c r="I709" s="26">
        <v>10</v>
      </c>
      <c r="J709" s="26">
        <v>1</v>
      </c>
      <c r="K709" s="26"/>
      <c r="L709" s="26" t="s">
        <v>35</v>
      </c>
      <c r="M709" s="26" t="s">
        <v>36</v>
      </c>
      <c r="N709" s="26" t="s">
        <v>30</v>
      </c>
      <c r="O709" s="28" t="s">
        <v>2779</v>
      </c>
    </row>
    <row r="710" spans="1:15" ht="15" x14ac:dyDescent="0.2">
      <c r="A710" s="6" t="s">
        <v>1105</v>
      </c>
      <c r="B710" s="6" t="s">
        <v>1106</v>
      </c>
      <c r="C710" s="6" t="s">
        <v>1107</v>
      </c>
      <c r="D710" s="6" t="s">
        <v>1108</v>
      </c>
      <c r="E710" s="6" t="s">
        <v>1109</v>
      </c>
      <c r="F710" s="6" t="str">
        <f>CONCATENATE(D710," ",E710," ",G710)</f>
        <v>Neosynephrin-POS 100 mg/ml – 10ml 1x sz.csepp</v>
      </c>
      <c r="G710" s="6" t="s">
        <v>1110</v>
      </c>
      <c r="H710" s="6" t="s">
        <v>34</v>
      </c>
      <c r="I710" s="6">
        <v>1</v>
      </c>
      <c r="J710" s="6">
        <v>1</v>
      </c>
      <c r="K710" s="6"/>
      <c r="L710" s="6" t="s">
        <v>1111</v>
      </c>
      <c r="M710" s="6" t="s">
        <v>728</v>
      </c>
      <c r="N710" s="6" t="s">
        <v>45</v>
      </c>
      <c r="O710" s="28" t="s">
        <v>2871</v>
      </c>
    </row>
    <row r="711" spans="1:15" ht="15" x14ac:dyDescent="0.2">
      <c r="A711" s="26" t="s">
        <v>1105</v>
      </c>
      <c r="B711" s="26" t="s">
        <v>1106</v>
      </c>
      <c r="C711" s="26" t="s">
        <v>1107</v>
      </c>
      <c r="D711" s="26" t="s">
        <v>1112</v>
      </c>
      <c r="E711" s="26"/>
      <c r="F711" s="26" t="str">
        <f>CONCATENATE(D711," ",E711," ",G711)</f>
        <v xml:space="preserve">Neosynephrin-POS 10% szemcsepp 10ml 1x  </v>
      </c>
      <c r="G711" s="26"/>
      <c r="H711" s="26" t="s">
        <v>34</v>
      </c>
      <c r="I711" s="26">
        <v>1</v>
      </c>
      <c r="J711" s="26">
        <v>1</v>
      </c>
      <c r="K711" s="26"/>
      <c r="L711" s="26" t="s">
        <v>35</v>
      </c>
      <c r="M711" s="26" t="s">
        <v>36</v>
      </c>
      <c r="N711" s="26" t="s">
        <v>30</v>
      </c>
      <c r="O711" s="28">
        <v>46079</v>
      </c>
    </row>
    <row r="712" spans="1:15" ht="15" x14ac:dyDescent="0.2">
      <c r="A712" s="4" t="s">
        <v>1105</v>
      </c>
      <c r="B712" s="4" t="s">
        <v>1106</v>
      </c>
      <c r="C712" s="4" t="s">
        <v>1106</v>
      </c>
      <c r="D712" s="4" t="s">
        <v>2317</v>
      </c>
      <c r="E712" s="4"/>
      <c r="F712" s="4" t="str">
        <f>CONCATENATE(D712," ",E712," ",G712)</f>
        <v xml:space="preserve">Neosynephrin POS 5% szemcsepp 1x10ml  </v>
      </c>
      <c r="G712" s="4"/>
      <c r="H712" s="4" t="s">
        <v>34</v>
      </c>
      <c r="I712" s="4">
        <v>1</v>
      </c>
      <c r="J712" s="4">
        <v>5</v>
      </c>
      <c r="K712" s="4"/>
      <c r="L712" s="4" t="s">
        <v>1271</v>
      </c>
      <c r="M712" s="4" t="s">
        <v>36</v>
      </c>
      <c r="N712" s="4" t="s">
        <v>27</v>
      </c>
      <c r="O712" s="28" t="s">
        <v>2461</v>
      </c>
    </row>
    <row r="713" spans="1:15" ht="15" x14ac:dyDescent="0.2">
      <c r="A713" s="4" t="s">
        <v>1105</v>
      </c>
      <c r="B713" s="4" t="s">
        <v>1106</v>
      </c>
      <c r="C713" s="4" t="s">
        <v>1106</v>
      </c>
      <c r="D713" s="4" t="s">
        <v>2824</v>
      </c>
      <c r="E713" s="4"/>
      <c r="F713" s="4" t="str">
        <f>CONCATENATE(D713," ",E713," ",G713)</f>
        <v xml:space="preserve">FENEFRIN 100MG/ML SZEMCSEPP 1X10ML  </v>
      </c>
      <c r="G713" s="4"/>
      <c r="H713" s="4" t="s">
        <v>34</v>
      </c>
      <c r="I713" s="4">
        <v>1</v>
      </c>
      <c r="J713" s="4">
        <v>10</v>
      </c>
      <c r="K713" s="4"/>
      <c r="L713" s="4" t="s">
        <v>100</v>
      </c>
      <c r="M713" s="4" t="s">
        <v>101</v>
      </c>
      <c r="N713" s="4" t="s">
        <v>27</v>
      </c>
      <c r="O713" s="28" t="s">
        <v>2779</v>
      </c>
    </row>
    <row r="714" spans="1:15" ht="15" x14ac:dyDescent="0.2">
      <c r="A714" s="4" t="s">
        <v>1105</v>
      </c>
      <c r="B714" s="4" t="s">
        <v>1106</v>
      </c>
      <c r="C714" s="4" t="s">
        <v>1106</v>
      </c>
      <c r="D714" s="4" t="s">
        <v>1113</v>
      </c>
      <c r="E714" s="4"/>
      <c r="F714" s="4" t="str">
        <f>CONCATENATE(D714," ",E714," ",G714)</f>
        <v xml:space="preserve">Neosynefrin POS 10% szemcsepp 1x10ml  </v>
      </c>
      <c r="G714" s="4"/>
      <c r="H714" s="4" t="s">
        <v>34</v>
      </c>
      <c r="I714" s="4">
        <v>1</v>
      </c>
      <c r="J714" s="4">
        <v>10</v>
      </c>
      <c r="K714" s="4"/>
      <c r="L714" s="4" t="s">
        <v>35</v>
      </c>
      <c r="M714" s="4" t="s">
        <v>36</v>
      </c>
      <c r="N714" s="4" t="s">
        <v>27</v>
      </c>
      <c r="O714" s="28" t="s">
        <v>2356</v>
      </c>
    </row>
    <row r="715" spans="1:15" ht="15" x14ac:dyDescent="0.2">
      <c r="A715" s="4" t="s">
        <v>1105</v>
      </c>
      <c r="B715" s="4" t="s">
        <v>1106</v>
      </c>
      <c r="C715" s="4" t="s">
        <v>1106</v>
      </c>
      <c r="D715" s="4" t="s">
        <v>2825</v>
      </c>
      <c r="E715" s="4"/>
      <c r="F715" s="4" t="str">
        <f>CONCATENATE(D715," ",E715," ",G715)</f>
        <v xml:space="preserve">NEOSYNEPHRIN POS 10% AUGENTROPFEN 10X10 ML                                                                                </v>
      </c>
      <c r="G715" s="4"/>
      <c r="H715" s="4" t="s">
        <v>34</v>
      </c>
      <c r="I715" s="4">
        <v>10</v>
      </c>
      <c r="J715" s="4">
        <v>10</v>
      </c>
      <c r="K715" s="4"/>
      <c r="L715" s="4" t="s">
        <v>35</v>
      </c>
      <c r="M715" s="4" t="s">
        <v>36</v>
      </c>
      <c r="N715" s="4" t="s">
        <v>27</v>
      </c>
      <c r="O715" s="28" t="s">
        <v>2779</v>
      </c>
    </row>
    <row r="716" spans="1:15" ht="15" x14ac:dyDescent="0.2">
      <c r="A716" s="26" t="s">
        <v>1105</v>
      </c>
      <c r="B716" s="26" t="s">
        <v>1106</v>
      </c>
      <c r="C716" s="26" t="s">
        <v>1107</v>
      </c>
      <c r="D716" s="26" t="s">
        <v>2666</v>
      </c>
      <c r="E716" s="26"/>
      <c r="F716" s="26" t="str">
        <f>CONCATENATE(D716," ",E716," ",G716)</f>
        <v xml:space="preserve">Minims fenylefrine hcl 10% 0,5ml szemcsepp 20x  </v>
      </c>
      <c r="G716" s="26"/>
      <c r="H716" s="26" t="s">
        <v>34</v>
      </c>
      <c r="I716" s="26">
        <v>1</v>
      </c>
      <c r="J716" s="26">
        <v>20</v>
      </c>
      <c r="K716" s="26" t="s">
        <v>2667</v>
      </c>
      <c r="L716" s="21" t="s">
        <v>287</v>
      </c>
      <c r="M716" s="21" t="s">
        <v>288</v>
      </c>
      <c r="N716" s="26" t="s">
        <v>30</v>
      </c>
      <c r="O716" s="28">
        <v>46036</v>
      </c>
    </row>
    <row r="717" spans="1:15" ht="15" x14ac:dyDescent="0.2">
      <c r="A717" s="26" t="s">
        <v>1105</v>
      </c>
      <c r="B717" s="26" t="s">
        <v>1106</v>
      </c>
      <c r="C717" s="26" t="s">
        <v>1107</v>
      </c>
      <c r="D717" s="26" t="s">
        <v>2665</v>
      </c>
      <c r="E717" s="26"/>
      <c r="F717" s="26" t="str">
        <f>CONCATENATE(D717," ",E717," ",G717)</f>
        <v xml:space="preserve">Minims fenylefrine 10% szemcsepp 0,5ml 20x  </v>
      </c>
      <c r="G717" s="26"/>
      <c r="H717" s="26" t="s">
        <v>34</v>
      </c>
      <c r="I717" s="26">
        <v>1</v>
      </c>
      <c r="J717" s="26">
        <v>20</v>
      </c>
      <c r="K717" s="26" t="s">
        <v>2501</v>
      </c>
      <c r="L717" s="21" t="s">
        <v>62</v>
      </c>
      <c r="M717" s="21" t="s">
        <v>63</v>
      </c>
      <c r="N717" s="26" t="s">
        <v>30</v>
      </c>
      <c r="O717" s="28">
        <v>46036</v>
      </c>
    </row>
    <row r="718" spans="1:15" ht="15" x14ac:dyDescent="0.2">
      <c r="A718" s="6" t="s">
        <v>1114</v>
      </c>
      <c r="B718" s="6" t="s">
        <v>1115</v>
      </c>
      <c r="C718" s="6" t="s">
        <v>1116</v>
      </c>
      <c r="D718" s="6" t="s">
        <v>1117</v>
      </c>
      <c r="E718" s="6" t="s">
        <v>1118</v>
      </c>
      <c r="F718" s="6" t="str">
        <f>CONCATENATE(D718," ",E718," ",G718)</f>
        <v xml:space="preserve">Conjuncain EDO 0,5ml </v>
      </c>
      <c r="G718" s="6"/>
      <c r="H718" s="6" t="s">
        <v>1074</v>
      </c>
      <c r="I718" s="6">
        <v>20</v>
      </c>
      <c r="J718" s="6">
        <v>0.5</v>
      </c>
      <c r="K718" s="6" t="s">
        <v>137</v>
      </c>
      <c r="L718" s="6"/>
      <c r="M718" s="6"/>
      <c r="N718" s="6" t="s">
        <v>45</v>
      </c>
      <c r="O718" s="28" t="s">
        <v>2871</v>
      </c>
    </row>
    <row r="719" spans="1:15" ht="15" x14ac:dyDescent="0.2">
      <c r="A719" s="26" t="s">
        <v>1114</v>
      </c>
      <c r="B719" s="26" t="s">
        <v>1115</v>
      </c>
      <c r="C719" s="26" t="s">
        <v>1119</v>
      </c>
      <c r="D719" s="26" t="s">
        <v>1120</v>
      </c>
      <c r="E719" s="26"/>
      <c r="F719" s="26" t="str">
        <f>CONCATENATE(D719," ",E719," ",G719)</f>
        <v xml:space="preserve">Novesine 0,4% 4mg/ml szemcsepp 10ml 10x  </v>
      </c>
      <c r="G719" s="26"/>
      <c r="H719" s="26" t="s">
        <v>34</v>
      </c>
      <c r="I719" s="26">
        <v>10</v>
      </c>
      <c r="J719" s="26">
        <v>4</v>
      </c>
      <c r="K719" s="26"/>
      <c r="L719" s="26" t="s">
        <v>20</v>
      </c>
      <c r="M719" s="26" t="s">
        <v>20</v>
      </c>
      <c r="N719" s="26" t="s">
        <v>30</v>
      </c>
      <c r="O719" s="28" t="s">
        <v>2779</v>
      </c>
    </row>
    <row r="720" spans="1:15" ht="15" x14ac:dyDescent="0.2">
      <c r="A720" s="4" t="s">
        <v>1114</v>
      </c>
      <c r="B720" s="4" t="s">
        <v>1115</v>
      </c>
      <c r="C720" s="4" t="s">
        <v>1115</v>
      </c>
      <c r="D720" s="4" t="s">
        <v>2826</v>
      </c>
      <c r="E720" s="4"/>
      <c r="F720" s="4" t="str">
        <f>CONCATENATE(D720," ",E720," ",G720)</f>
        <v xml:space="preserve">NOVESINE 0,4% AUGENTROPFEN 4MG/ML 10X10 ML                                                                                </v>
      </c>
      <c r="G720" s="4"/>
      <c r="H720" s="4" t="s">
        <v>34</v>
      </c>
      <c r="I720" s="4">
        <v>10</v>
      </c>
      <c r="J720" s="4">
        <v>40</v>
      </c>
      <c r="K720" s="4" t="s">
        <v>67</v>
      </c>
      <c r="L720" s="4" t="s">
        <v>35</v>
      </c>
      <c r="M720" s="4" t="s">
        <v>36</v>
      </c>
      <c r="N720" s="4" t="s">
        <v>27</v>
      </c>
      <c r="O720" s="28" t="s">
        <v>2779</v>
      </c>
    </row>
    <row r="721" spans="1:15" ht="15" x14ac:dyDescent="0.2">
      <c r="A721" s="4" t="s">
        <v>2280</v>
      </c>
      <c r="B721" s="4" t="s">
        <v>1413</v>
      </c>
      <c r="C721" s="4" t="s">
        <v>1413</v>
      </c>
      <c r="D721" s="4" t="s">
        <v>1416</v>
      </c>
      <c r="E721" s="4"/>
      <c r="F721" s="4" t="str">
        <f>CONCATENATE(D721," ",E721," ",G721)</f>
        <v xml:space="preserve">Fluorescein Oculos 100mg/ml oldatos injekció 10x5ml  </v>
      </c>
      <c r="G721" s="4"/>
      <c r="H721" s="4" t="s">
        <v>55</v>
      </c>
      <c r="I721" s="4">
        <v>10</v>
      </c>
      <c r="J721" s="4">
        <v>500</v>
      </c>
      <c r="K721" s="4"/>
      <c r="L721" s="4" t="s">
        <v>145</v>
      </c>
      <c r="M721" s="4" t="s">
        <v>146</v>
      </c>
      <c r="N721" s="4" t="s">
        <v>27</v>
      </c>
      <c r="O721" s="28" t="s">
        <v>2714</v>
      </c>
    </row>
    <row r="722" spans="1:15" ht="15" x14ac:dyDescent="0.2">
      <c r="A722" s="26" t="s">
        <v>1098</v>
      </c>
      <c r="B722" s="26" t="s">
        <v>1098</v>
      </c>
      <c r="C722" s="26" t="s">
        <v>1098</v>
      </c>
      <c r="D722" s="26" t="s">
        <v>1099</v>
      </c>
      <c r="E722" s="26"/>
      <c r="F722" s="26" t="str">
        <f>CONCATENATE(D722," ",E722," ",G722)</f>
        <v xml:space="preserve">Mydriaticum Stulln0.5%szemcsepp 10ml 10x  </v>
      </c>
      <c r="G722" s="26"/>
      <c r="H722" s="26" t="s">
        <v>34</v>
      </c>
      <c r="I722" s="26">
        <v>10</v>
      </c>
      <c r="J722" s="26">
        <v>50</v>
      </c>
      <c r="K722" s="26" t="s">
        <v>1100</v>
      </c>
      <c r="L722" s="26" t="s">
        <v>35</v>
      </c>
      <c r="M722" s="26" t="s">
        <v>36</v>
      </c>
      <c r="N722" s="26" t="s">
        <v>30</v>
      </c>
      <c r="O722" s="28" t="s">
        <v>2469</v>
      </c>
    </row>
    <row r="723" spans="1:15" ht="15" x14ac:dyDescent="0.2">
      <c r="A723" s="26" t="s">
        <v>1098</v>
      </c>
      <c r="B723" s="26" t="s">
        <v>1098</v>
      </c>
      <c r="C723" s="26" t="s">
        <v>1098</v>
      </c>
      <c r="D723" s="26" t="s">
        <v>1315</v>
      </c>
      <c r="E723" s="26"/>
      <c r="F723" s="26" t="str">
        <f>CONCATENATE(D723," ",E723," ",G723)</f>
        <v xml:space="preserve">Mydriaticum Stulln 0.5%szemcsepp 10ml 1x  </v>
      </c>
      <c r="G723" s="26"/>
      <c r="H723" s="26" t="s">
        <v>34</v>
      </c>
      <c r="I723" s="26">
        <v>1</v>
      </c>
      <c r="J723" s="26">
        <v>50</v>
      </c>
      <c r="K723" s="26"/>
      <c r="L723" s="26" t="s">
        <v>20</v>
      </c>
      <c r="M723" s="26" t="s">
        <v>20</v>
      </c>
      <c r="N723" s="26" t="s">
        <v>30</v>
      </c>
      <c r="O723" s="28" t="s">
        <v>2779</v>
      </c>
    </row>
    <row r="724" spans="1:15" ht="15" x14ac:dyDescent="0.2">
      <c r="A724" s="6" t="s">
        <v>1121</v>
      </c>
      <c r="B724" s="6" t="s">
        <v>1122</v>
      </c>
      <c r="C724" s="6" t="s">
        <v>1122</v>
      </c>
      <c r="D724" s="6" t="s">
        <v>1123</v>
      </c>
      <c r="E724" s="6" t="s">
        <v>1124</v>
      </c>
      <c r="F724" s="6" t="str">
        <f>CONCATENATE(D724," ",E724," ",G724)</f>
        <v>Natriumthiosulfat 10% inj. 100mg/10ml 5x inj.</v>
      </c>
      <c r="G724" s="6" t="s">
        <v>54</v>
      </c>
      <c r="H724" s="6" t="s">
        <v>55</v>
      </c>
      <c r="I724" s="6">
        <v>5</v>
      </c>
      <c r="J724" s="6">
        <v>100</v>
      </c>
      <c r="K724" s="6"/>
      <c r="L724" s="6" t="s">
        <v>35</v>
      </c>
      <c r="M724" s="6" t="s">
        <v>36</v>
      </c>
      <c r="N724" s="6" t="s">
        <v>45</v>
      </c>
      <c r="O724" s="28" t="s">
        <v>2871</v>
      </c>
    </row>
    <row r="725" spans="1:15" ht="15" x14ac:dyDescent="0.2">
      <c r="A725" s="6" t="s">
        <v>1121</v>
      </c>
      <c r="B725" s="6" t="s">
        <v>1122</v>
      </c>
      <c r="C725" s="6" t="s">
        <v>1122</v>
      </c>
      <c r="D725" s="6" t="s">
        <v>1125</v>
      </c>
      <c r="E725" s="6"/>
      <c r="F725" s="6" t="str">
        <f>CONCATENATE(D725," ",E725," ",G725)</f>
        <v xml:space="preserve">Natriumthiosulfat inj. 25% 1x100ml  </v>
      </c>
      <c r="G725" s="6"/>
      <c r="H725" s="6" t="s">
        <v>55</v>
      </c>
      <c r="I725" s="6">
        <v>1</v>
      </c>
      <c r="J725" s="6">
        <v>250</v>
      </c>
      <c r="K725" s="6"/>
      <c r="L725" s="6" t="s">
        <v>35</v>
      </c>
      <c r="M725" s="6" t="s">
        <v>36</v>
      </c>
      <c r="N725" s="6" t="s">
        <v>45</v>
      </c>
      <c r="O725" s="28" t="s">
        <v>2871</v>
      </c>
    </row>
    <row r="726" spans="1:15" ht="15" x14ac:dyDescent="0.2">
      <c r="A726" s="6" t="s">
        <v>1126</v>
      </c>
      <c r="B726" s="6" t="s">
        <v>1127</v>
      </c>
      <c r="C726" s="6" t="s">
        <v>1127</v>
      </c>
      <c r="D726" s="6" t="s">
        <v>1128</v>
      </c>
      <c r="E726" s="6" t="s">
        <v>1129</v>
      </c>
      <c r="F726" s="6" t="str">
        <f>CONCATENATE(D726," ",E726," ",G726)</f>
        <v>Anticholium 2mg/5ml 5x Inj.</v>
      </c>
      <c r="G726" s="6" t="s">
        <v>230</v>
      </c>
      <c r="H726" s="6" t="s">
        <v>55</v>
      </c>
      <c r="I726" s="6">
        <v>5</v>
      </c>
      <c r="J726" s="6">
        <v>2</v>
      </c>
      <c r="K726" s="6"/>
      <c r="L726" s="6" t="s">
        <v>35</v>
      </c>
      <c r="M726" s="6" t="s">
        <v>36</v>
      </c>
      <c r="N726" s="6" t="s">
        <v>45</v>
      </c>
      <c r="O726" s="28" t="s">
        <v>2871</v>
      </c>
    </row>
    <row r="727" spans="1:15" ht="15" x14ac:dyDescent="0.2">
      <c r="A727" s="26" t="s">
        <v>1126</v>
      </c>
      <c r="B727" s="26" t="s">
        <v>1127</v>
      </c>
      <c r="C727" s="26" t="s">
        <v>2471</v>
      </c>
      <c r="D727" s="73" t="s">
        <v>2470</v>
      </c>
      <c r="E727" s="26"/>
      <c r="F727" s="26" t="str">
        <f>CONCATENATE(D727," ",E727," ",G727)</f>
        <v xml:space="preserve">Anticholium 2mg/5ml old inj 5ml 5x  </v>
      </c>
      <c r="G727" s="26"/>
      <c r="H727" s="26" t="s">
        <v>55</v>
      </c>
      <c r="I727" s="26">
        <v>5</v>
      </c>
      <c r="J727" s="26">
        <v>2</v>
      </c>
      <c r="K727" s="26"/>
      <c r="L727" s="26" t="s">
        <v>20</v>
      </c>
      <c r="M727" s="26" t="s">
        <v>20</v>
      </c>
      <c r="N727" s="26" t="s">
        <v>30</v>
      </c>
      <c r="O727" s="28" t="s">
        <v>2779</v>
      </c>
    </row>
    <row r="728" spans="1:15" ht="15" x14ac:dyDescent="0.2">
      <c r="A728" s="26" t="s">
        <v>2474</v>
      </c>
      <c r="B728" s="26" t="s">
        <v>2473</v>
      </c>
      <c r="C728" s="26" t="s">
        <v>2473</v>
      </c>
      <c r="D728" s="26" t="s">
        <v>2472</v>
      </c>
      <c r="E728" s="26"/>
      <c r="F728" s="26" t="str">
        <f>CONCATENATE(D728," ",E728," ",G728)</f>
        <v xml:space="preserve">Cyanokit 5g por oldatos infúzióhoz 1x  </v>
      </c>
      <c r="G728" s="26"/>
      <c r="H728" s="26" t="s">
        <v>55</v>
      </c>
      <c r="I728" s="26">
        <v>1</v>
      </c>
      <c r="J728" s="26">
        <v>5</v>
      </c>
      <c r="K728" s="26"/>
      <c r="L728" s="26"/>
      <c r="M728" s="26"/>
      <c r="N728" s="26" t="s">
        <v>30</v>
      </c>
      <c r="O728" s="28" t="s">
        <v>2779</v>
      </c>
    </row>
    <row r="729" spans="1:15" ht="15" x14ac:dyDescent="0.2">
      <c r="A729" s="6" t="s">
        <v>1130</v>
      </c>
      <c r="B729" s="6" t="s">
        <v>1131</v>
      </c>
      <c r="C729" s="6" t="s">
        <v>1131</v>
      </c>
      <c r="D729" s="6" t="s">
        <v>1132</v>
      </c>
      <c r="E729" s="6" t="s">
        <v>1133</v>
      </c>
      <c r="F729" s="6" t="str">
        <f>CONCATENATE(D729," ",E729," ",G729)</f>
        <v>Dimaval ( DMPS) 100mg 20x kapsz.</v>
      </c>
      <c r="G729" s="6" t="s">
        <v>305</v>
      </c>
      <c r="H729" s="6" t="s">
        <v>40</v>
      </c>
      <c r="I729" s="6">
        <v>20</v>
      </c>
      <c r="J729" s="6">
        <v>100</v>
      </c>
      <c r="K729" s="6"/>
      <c r="L729" s="6" t="s">
        <v>35</v>
      </c>
      <c r="M729" s="6" t="s">
        <v>36</v>
      </c>
      <c r="N729" s="6" t="s">
        <v>45</v>
      </c>
      <c r="O729" s="28" t="s">
        <v>2871</v>
      </c>
    </row>
    <row r="730" spans="1:15" ht="15" x14ac:dyDescent="0.2">
      <c r="A730" s="6" t="s">
        <v>1130</v>
      </c>
      <c r="B730" s="6" t="s">
        <v>1131</v>
      </c>
      <c r="C730" s="6" t="s">
        <v>1131</v>
      </c>
      <c r="D730" s="6" t="s">
        <v>1132</v>
      </c>
      <c r="E730" s="6" t="s">
        <v>922</v>
      </c>
      <c r="F730" s="6" t="str">
        <f>CONCATENATE(D730," ",E730," ",G730)</f>
        <v>Dimaval ( DMPS) 250mg/5ml 5x inj.</v>
      </c>
      <c r="G730" s="6" t="s">
        <v>54</v>
      </c>
      <c r="H730" s="6" t="s">
        <v>55</v>
      </c>
      <c r="I730" s="6">
        <v>5</v>
      </c>
      <c r="J730" s="6">
        <v>250</v>
      </c>
      <c r="K730" s="6"/>
      <c r="L730" s="6" t="s">
        <v>35</v>
      </c>
      <c r="M730" s="6" t="s">
        <v>36</v>
      </c>
      <c r="N730" s="6" t="s">
        <v>45</v>
      </c>
      <c r="O730" s="28" t="s">
        <v>2871</v>
      </c>
    </row>
    <row r="731" spans="1:15" ht="15" x14ac:dyDescent="0.2">
      <c r="A731" s="26" t="s">
        <v>1130</v>
      </c>
      <c r="B731" s="26" t="s">
        <v>1131</v>
      </c>
      <c r="C731" s="26" t="s">
        <v>1134</v>
      </c>
      <c r="D731" s="26" t="s">
        <v>1135</v>
      </c>
      <c r="E731" s="26"/>
      <c r="F731" s="26" t="str">
        <f>CONCATENATE(D731," ",E731," ",G731)</f>
        <v xml:space="preserve">Dimaval 250mg/5ml injekció 5ml 5x  </v>
      </c>
      <c r="G731" s="26"/>
      <c r="H731" s="26" t="s">
        <v>55</v>
      </c>
      <c r="I731" s="26">
        <v>5</v>
      </c>
      <c r="J731" s="26">
        <v>250</v>
      </c>
      <c r="K731" s="26"/>
      <c r="L731" s="26" t="s">
        <v>20</v>
      </c>
      <c r="M731" s="26" t="s">
        <v>20</v>
      </c>
      <c r="N731" s="26" t="s">
        <v>30</v>
      </c>
      <c r="O731" s="28" t="s">
        <v>2469</v>
      </c>
    </row>
    <row r="732" spans="1:15" ht="15" x14ac:dyDescent="0.2">
      <c r="A732" s="6" t="s">
        <v>1136</v>
      </c>
      <c r="B732" s="6" t="s">
        <v>1137</v>
      </c>
      <c r="C732" s="6" t="s">
        <v>1137</v>
      </c>
      <c r="D732" s="6" t="s">
        <v>1138</v>
      </c>
      <c r="E732" s="6" t="s">
        <v>1124</v>
      </c>
      <c r="F732" s="6" t="str">
        <f>CONCATENATE(D732," ",E732," ",G732)</f>
        <v>Atropinsulfat Antidot  100mg/10ml 5x Inj</v>
      </c>
      <c r="G732" s="6" t="s">
        <v>162</v>
      </c>
      <c r="H732" s="6" t="s">
        <v>55</v>
      </c>
      <c r="I732" s="6">
        <v>5</v>
      </c>
      <c r="J732" s="6">
        <v>100</v>
      </c>
      <c r="K732" s="6"/>
      <c r="L732" s="6" t="s">
        <v>35</v>
      </c>
      <c r="M732" s="6" t="s">
        <v>36</v>
      </c>
      <c r="N732" s="6" t="s">
        <v>45</v>
      </c>
      <c r="O732" s="28" t="s">
        <v>2871</v>
      </c>
    </row>
    <row r="733" spans="1:15" ht="15" x14ac:dyDescent="0.2">
      <c r="A733" s="4" t="s">
        <v>1575</v>
      </c>
      <c r="B733" s="4" t="s">
        <v>2694</v>
      </c>
      <c r="C733" s="4" t="s">
        <v>2694</v>
      </c>
      <c r="D733" s="4" t="s">
        <v>2692</v>
      </c>
      <c r="E733" s="4"/>
      <c r="F733" s="4" t="str">
        <f>CONCATENATE(D733," ",E733," ",G733)</f>
        <v xml:space="preserve">RESONIUM A pulver 450 g  </v>
      </c>
      <c r="G733" s="4"/>
      <c r="H733" s="4" t="s">
        <v>40</v>
      </c>
      <c r="I733" s="4">
        <v>1</v>
      </c>
      <c r="J733" s="4">
        <v>450</v>
      </c>
      <c r="K733" s="4" t="s">
        <v>20</v>
      </c>
      <c r="L733" s="4" t="s">
        <v>35</v>
      </c>
      <c r="M733" s="4" t="s">
        <v>36</v>
      </c>
      <c r="N733" s="4" t="s">
        <v>27</v>
      </c>
      <c r="O733" s="28" t="s">
        <v>2693</v>
      </c>
    </row>
    <row r="734" spans="1:15" ht="15" x14ac:dyDescent="0.2">
      <c r="A734" s="69" t="s">
        <v>2217</v>
      </c>
      <c r="B734" s="69" t="s">
        <v>2218</v>
      </c>
      <c r="C734" s="69" t="s">
        <v>2218</v>
      </c>
      <c r="D734" s="69" t="s">
        <v>2626</v>
      </c>
      <c r="E734" s="69"/>
      <c r="F734" s="69" t="str">
        <f>CONCATENATE(D734," ",E734," ",G734)</f>
        <v xml:space="preserve">UROMITEXAN 400MG/4ML AMP 15X                    </v>
      </c>
      <c r="G734" s="69"/>
      <c r="H734" s="69" t="s">
        <v>55</v>
      </c>
      <c r="I734" s="69">
        <v>15</v>
      </c>
      <c r="J734" s="69">
        <v>400</v>
      </c>
      <c r="K734" s="69"/>
      <c r="L734" s="70" t="s">
        <v>287</v>
      </c>
      <c r="M734" s="70" t="s">
        <v>288</v>
      </c>
      <c r="N734" s="69" t="s">
        <v>861</v>
      </c>
      <c r="O734" s="28">
        <v>46080</v>
      </c>
    </row>
    <row r="735" spans="1:15" ht="15" x14ac:dyDescent="0.2">
      <c r="A735" s="61" t="s">
        <v>2217</v>
      </c>
      <c r="B735" s="64" t="s">
        <v>2218</v>
      </c>
      <c r="C735" s="61" t="s">
        <v>2218</v>
      </c>
      <c r="D735" s="61" t="s">
        <v>2631</v>
      </c>
      <c r="E735" s="64"/>
      <c r="F735" s="61" t="str">
        <f>CONCATENATE(D735," ",E735," ",G735)</f>
        <v xml:space="preserve">Uromitexan 400mg (Baxter Deutschland Gmbh Medication Delivery (DE) 50X4 ml ampulla  </v>
      </c>
      <c r="G735" s="61"/>
      <c r="H735" s="61" t="s">
        <v>55</v>
      </c>
      <c r="I735" s="61">
        <v>50</v>
      </c>
      <c r="J735" s="61">
        <v>400</v>
      </c>
      <c r="K735" s="61" t="s">
        <v>2632</v>
      </c>
      <c r="L735" s="62" t="s">
        <v>20</v>
      </c>
      <c r="M735" s="62" t="s">
        <v>20</v>
      </c>
      <c r="N735" s="61" t="s">
        <v>68</v>
      </c>
      <c r="O735" s="28">
        <v>46085</v>
      </c>
    </row>
    <row r="736" spans="1:15" ht="15" x14ac:dyDescent="0.2">
      <c r="A736" s="4" t="s">
        <v>2217</v>
      </c>
      <c r="B736" s="4" t="s">
        <v>2218</v>
      </c>
      <c r="C736" s="4" t="s">
        <v>2218</v>
      </c>
      <c r="D736" s="4" t="s">
        <v>2628</v>
      </c>
      <c r="E736" s="4"/>
      <c r="F736" s="4" t="str">
        <f>CONCATENATE(D736," ",E736," ",G736)</f>
        <v xml:space="preserve">UROMITEXAN 400 mg Ampullen 50x4 ml  </v>
      </c>
      <c r="G736" s="4"/>
      <c r="H736" s="4" t="s">
        <v>55</v>
      </c>
      <c r="I736" s="4">
        <v>50</v>
      </c>
      <c r="J736" s="4">
        <v>400</v>
      </c>
      <c r="K736" s="4" t="s">
        <v>221</v>
      </c>
      <c r="L736" s="4" t="s">
        <v>1271</v>
      </c>
      <c r="M736" s="4" t="s">
        <v>36</v>
      </c>
      <c r="N736" s="4" t="s">
        <v>27</v>
      </c>
      <c r="O736" s="28" t="s">
        <v>2629</v>
      </c>
    </row>
    <row r="737" spans="1:15" ht="15" x14ac:dyDescent="0.2">
      <c r="A737" s="6" t="s">
        <v>2217</v>
      </c>
      <c r="B737" s="6" t="s">
        <v>2218</v>
      </c>
      <c r="C737" s="6" t="s">
        <v>2218</v>
      </c>
      <c r="D737" s="6" t="s">
        <v>2222</v>
      </c>
      <c r="E737" s="6"/>
      <c r="F737" s="6" t="str">
        <f>CONCATENATE(D737," ",E737," ",G737)</f>
        <v xml:space="preserve">Uromitexan Multidose 1g inj. 5x  </v>
      </c>
      <c r="G737" s="6"/>
      <c r="H737" s="6" t="s">
        <v>55</v>
      </c>
      <c r="I737" s="6">
        <v>5</v>
      </c>
      <c r="J737" s="6">
        <v>1000</v>
      </c>
      <c r="K737" s="6"/>
      <c r="L737" s="6" t="s">
        <v>1271</v>
      </c>
      <c r="M737" s="6" t="s">
        <v>36</v>
      </c>
      <c r="N737" s="6" t="s">
        <v>45</v>
      </c>
      <c r="O737" s="28">
        <v>45441</v>
      </c>
    </row>
    <row r="738" spans="1:15" ht="15" x14ac:dyDescent="0.2">
      <c r="A738" s="69" t="s">
        <v>2217</v>
      </c>
      <c r="B738" s="69" t="s">
        <v>2218</v>
      </c>
      <c r="C738" s="69" t="s">
        <v>2218</v>
      </c>
      <c r="D738" s="69" t="s">
        <v>2627</v>
      </c>
      <c r="E738" s="69"/>
      <c r="F738" s="69" t="str">
        <f>CONCATENATE(D738," ",E738," ",G738)</f>
        <v xml:space="preserve">MESNA-CELL 100MG/ML ILO(5000MG) 1X  </v>
      </c>
      <c r="G738" s="69"/>
      <c r="H738" s="69" t="s">
        <v>55</v>
      </c>
      <c r="I738" s="69">
        <v>1</v>
      </c>
      <c r="J738" s="69">
        <v>5000</v>
      </c>
      <c r="K738" s="69"/>
      <c r="L738" s="70" t="s">
        <v>35</v>
      </c>
      <c r="M738" s="70" t="s">
        <v>36</v>
      </c>
      <c r="N738" s="69" t="s">
        <v>861</v>
      </c>
      <c r="O738" s="28">
        <v>46080</v>
      </c>
    </row>
    <row r="739" spans="1:15" ht="15" x14ac:dyDescent="0.2">
      <c r="A739" s="4" t="s">
        <v>2217</v>
      </c>
      <c r="B739" s="4" t="s">
        <v>2218</v>
      </c>
      <c r="C739" s="4" t="s">
        <v>2218</v>
      </c>
      <c r="D739" s="4" t="s">
        <v>2630</v>
      </c>
      <c r="E739" s="4"/>
      <c r="F739" s="4" t="str">
        <f>CONCATENATE(D739," ",E739," ",G739)</f>
        <v xml:space="preserve">Mesna-cell 100mg/ml 5000mg oldatos injekció 1x  </v>
      </c>
      <c r="G739" s="4"/>
      <c r="H739" s="4" t="s">
        <v>55</v>
      </c>
      <c r="I739" s="4">
        <v>1</v>
      </c>
      <c r="J739" s="4">
        <v>5000</v>
      </c>
      <c r="K739" s="4" t="s">
        <v>221</v>
      </c>
      <c r="L739" s="4" t="s">
        <v>35</v>
      </c>
      <c r="M739" s="4" t="s">
        <v>36</v>
      </c>
      <c r="N739" s="4" t="s">
        <v>27</v>
      </c>
      <c r="O739" s="28" t="s">
        <v>2629</v>
      </c>
    </row>
    <row r="740" spans="1:15" ht="15" x14ac:dyDescent="0.2">
      <c r="A740" s="26" t="s">
        <v>1139</v>
      </c>
      <c r="B740" s="26" t="s">
        <v>1140</v>
      </c>
      <c r="C740" s="26" t="s">
        <v>1140</v>
      </c>
      <c r="D740" s="26" t="s">
        <v>1141</v>
      </c>
      <c r="E740" s="26"/>
      <c r="F740" s="26" t="str">
        <f>CONCATENATE(D740," ",E740," ",G740)</f>
        <v xml:space="preserve">Cardioxane 500mg por oldatos infúzióhoz 1x  </v>
      </c>
      <c r="G740" s="26"/>
      <c r="H740" s="26" t="s">
        <v>55</v>
      </c>
      <c r="I740" s="26">
        <v>1</v>
      </c>
      <c r="J740" s="26">
        <v>500</v>
      </c>
      <c r="K740" s="26" t="s">
        <v>2769</v>
      </c>
      <c r="L740" s="26" t="s">
        <v>1271</v>
      </c>
      <c r="M740" s="26" t="s">
        <v>36</v>
      </c>
      <c r="N740" s="26" t="s">
        <v>30</v>
      </c>
      <c r="O740" s="28" t="s">
        <v>2779</v>
      </c>
    </row>
    <row r="741" spans="1:15" ht="15" x14ac:dyDescent="0.2">
      <c r="A741" s="6" t="s">
        <v>1139</v>
      </c>
      <c r="B741" s="6" t="s">
        <v>1140</v>
      </c>
      <c r="C741" s="6" t="s">
        <v>2307</v>
      </c>
      <c r="D741" s="6" t="s">
        <v>2305</v>
      </c>
      <c r="E741" s="6"/>
      <c r="F741" s="6" t="str">
        <f>CONCATENATE(D741," ",E741," ",G741)</f>
        <v xml:space="preserve">Savene Infusio 20mg/ml, 500mg, 10x  </v>
      </c>
      <c r="G741" s="6"/>
      <c r="H741" s="6" t="s">
        <v>55</v>
      </c>
      <c r="I741" s="6">
        <v>10</v>
      </c>
      <c r="J741" s="6">
        <v>500</v>
      </c>
      <c r="K741" s="6" t="s">
        <v>2306</v>
      </c>
      <c r="L741" s="6" t="s">
        <v>20</v>
      </c>
      <c r="M741" s="6" t="s">
        <v>20</v>
      </c>
      <c r="N741" s="6" t="s">
        <v>45</v>
      </c>
      <c r="O741" s="28">
        <v>45558</v>
      </c>
    </row>
    <row r="742" spans="1:15" ht="15" x14ac:dyDescent="0.2">
      <c r="A742" s="6" t="s">
        <v>1142</v>
      </c>
      <c r="B742" s="6" t="s">
        <v>1143</v>
      </c>
      <c r="C742" s="6" t="s">
        <v>1145</v>
      </c>
      <c r="D742" s="6" t="s">
        <v>1146</v>
      </c>
      <c r="E742" s="6" t="s">
        <v>1147</v>
      </c>
      <c r="F742" s="6" t="str">
        <f>CONCATENATE(D742," ",E742," ",G742)</f>
        <v>Lederfolin 15mg 10x tbl.</v>
      </c>
      <c r="G742" s="6" t="s">
        <v>112</v>
      </c>
      <c r="H742" s="6" t="s">
        <v>40</v>
      </c>
      <c r="I742" s="6">
        <v>10</v>
      </c>
      <c r="J742" s="6">
        <v>15</v>
      </c>
      <c r="K742" s="6"/>
      <c r="L742" s="6" t="s">
        <v>145</v>
      </c>
      <c r="M742" s="6" t="s">
        <v>146</v>
      </c>
      <c r="N742" s="6" t="s">
        <v>45</v>
      </c>
      <c r="O742" s="28" t="s">
        <v>2871</v>
      </c>
    </row>
    <row r="743" spans="1:15" ht="15" x14ac:dyDescent="0.2">
      <c r="A743" s="26" t="s">
        <v>1142</v>
      </c>
      <c r="B743" s="26" t="s">
        <v>1143</v>
      </c>
      <c r="C743" s="26" t="s">
        <v>1143</v>
      </c>
      <c r="D743" s="26" t="s">
        <v>1144</v>
      </c>
      <c r="E743" s="26"/>
      <c r="F743" s="26" t="str">
        <f>CONCATENATE(D743," ",E743," ",G743)</f>
        <v xml:space="preserve">Lederfoline 15mg tabletta 30x  </v>
      </c>
      <c r="G743" s="26"/>
      <c r="H743" s="26" t="s">
        <v>40</v>
      </c>
      <c r="I743" s="26">
        <v>30</v>
      </c>
      <c r="J743" s="26">
        <v>15</v>
      </c>
      <c r="K743" s="26"/>
      <c r="L743" s="26" t="s">
        <v>331</v>
      </c>
      <c r="M743" s="26" t="s">
        <v>332</v>
      </c>
      <c r="N743" s="26" t="s">
        <v>30</v>
      </c>
      <c r="O743" s="28" t="s">
        <v>2779</v>
      </c>
    </row>
    <row r="744" spans="1:15" ht="15" x14ac:dyDescent="0.2">
      <c r="A744" s="4" t="s">
        <v>1142</v>
      </c>
      <c r="B744" s="4" t="s">
        <v>1143</v>
      </c>
      <c r="C744" s="4" t="s">
        <v>1143</v>
      </c>
      <c r="D744" s="4" t="s">
        <v>2261</v>
      </c>
      <c r="E744" s="4"/>
      <c r="F744" s="4" t="str">
        <f>CONCATENATE(D744," ",E744," ",G744)</f>
        <v xml:space="preserve">Folinato cálcico Teva EFG 10mg/ml oldatos injekció 1x5ml  </v>
      </c>
      <c r="G744" s="4"/>
      <c r="H744" s="4" t="s">
        <v>55</v>
      </c>
      <c r="I744" s="4">
        <v>1</v>
      </c>
      <c r="J744" s="4">
        <v>50</v>
      </c>
      <c r="K744" s="4"/>
      <c r="L744" s="4" t="s">
        <v>145</v>
      </c>
      <c r="M744" s="4" t="s">
        <v>146</v>
      </c>
      <c r="N744" s="4" t="s">
        <v>27</v>
      </c>
      <c r="O744" s="28" t="s">
        <v>2356</v>
      </c>
    </row>
    <row r="745" spans="1:15" ht="15" x14ac:dyDescent="0.2">
      <c r="A745" s="26" t="s">
        <v>1148</v>
      </c>
      <c r="B745" s="26" t="s">
        <v>1149</v>
      </c>
      <c r="C745" s="26" t="s">
        <v>1149</v>
      </c>
      <c r="D745" s="26" t="s">
        <v>1150</v>
      </c>
      <c r="E745" s="26"/>
      <c r="F745" s="26" t="str">
        <f>CONCATENATE(D745," ",E745," ",G745)</f>
        <v xml:space="preserve">Voraxaze 1.000 egység por old inj 1x  </v>
      </c>
      <c r="G745" s="26"/>
      <c r="H745" s="26" t="s">
        <v>55</v>
      </c>
      <c r="I745" s="26">
        <v>1</v>
      </c>
      <c r="J745" s="26">
        <v>1000</v>
      </c>
      <c r="K745" s="26"/>
      <c r="L745" s="26" t="s">
        <v>20</v>
      </c>
      <c r="M745" s="26" t="s">
        <v>20</v>
      </c>
      <c r="N745" s="26" t="s">
        <v>30</v>
      </c>
      <c r="O745" s="28" t="s">
        <v>2469</v>
      </c>
    </row>
    <row r="746" spans="1:15" ht="15" x14ac:dyDescent="0.2">
      <c r="A746" s="6" t="s">
        <v>2883</v>
      </c>
      <c r="B746" s="6" t="s">
        <v>2882</v>
      </c>
      <c r="C746" s="6" t="s">
        <v>2882</v>
      </c>
      <c r="D746" s="6" t="s">
        <v>2881</v>
      </c>
      <c r="E746" s="6"/>
      <c r="F746" s="6" t="str">
        <f>CONCATENATE(D746," ",E746," ",G746)</f>
        <v xml:space="preserve">Cormeto 250mg 50x  </v>
      </c>
      <c r="G746" s="6"/>
      <c r="H746" s="6" t="s">
        <v>40</v>
      </c>
      <c r="I746" s="6">
        <v>50</v>
      </c>
      <c r="J746" s="6">
        <v>250</v>
      </c>
      <c r="K746" s="6"/>
      <c r="L746" s="6" t="s">
        <v>20</v>
      </c>
      <c r="M746" s="6" t="s">
        <v>20</v>
      </c>
      <c r="N746" s="6" t="s">
        <v>45</v>
      </c>
      <c r="O746" s="28" t="s">
        <v>2871</v>
      </c>
    </row>
    <row r="747" spans="1:15" ht="15" x14ac:dyDescent="0.2">
      <c r="A747" s="66" t="s">
        <v>1151</v>
      </c>
      <c r="B747" s="66" t="s">
        <v>1152</v>
      </c>
      <c r="C747" s="66" t="s">
        <v>1152</v>
      </c>
      <c r="D747" s="66" t="s">
        <v>1153</v>
      </c>
      <c r="E747" s="66" t="s">
        <v>1154</v>
      </c>
      <c r="F747" s="66" t="str">
        <f>CONCATENATE(D747," ",E747," ",G747)</f>
        <v>CRH Ferring  100mcg 1x inj.</v>
      </c>
      <c r="G747" s="66" t="s">
        <v>54</v>
      </c>
      <c r="H747" s="66" t="s">
        <v>55</v>
      </c>
      <c r="I747" s="66">
        <v>1</v>
      </c>
      <c r="J747" s="66">
        <v>100</v>
      </c>
      <c r="K747" s="66" t="s">
        <v>137</v>
      </c>
      <c r="L747" s="66" t="s">
        <v>705</v>
      </c>
      <c r="M747" s="66" t="s">
        <v>706</v>
      </c>
      <c r="N747" s="66" t="s">
        <v>45</v>
      </c>
      <c r="O747" s="28" t="s">
        <v>2871</v>
      </c>
    </row>
    <row r="748" spans="1:15" ht="30" x14ac:dyDescent="0.2">
      <c r="A748" s="4" t="s">
        <v>1155</v>
      </c>
      <c r="B748" s="4" t="s">
        <v>1160</v>
      </c>
      <c r="C748" s="4" t="s">
        <v>1160</v>
      </c>
      <c r="D748" s="4" t="s">
        <v>1161</v>
      </c>
      <c r="E748" s="4"/>
      <c r="F748" s="4" t="str">
        <f>CONCATENATE(D748," ",E748," ",G748)</f>
        <v xml:space="preserve">Tubertest 5UI/dózis oldatos injekció 10x0,1ml (10dózis)  </v>
      </c>
      <c r="G748" s="4"/>
      <c r="H748" s="4" t="s">
        <v>55</v>
      </c>
      <c r="I748" s="4">
        <v>10</v>
      </c>
      <c r="J748" s="4">
        <v>5</v>
      </c>
      <c r="K748" s="3" t="s">
        <v>2620</v>
      </c>
      <c r="L748" s="4" t="s">
        <v>331</v>
      </c>
      <c r="M748" s="4" t="s">
        <v>332</v>
      </c>
      <c r="N748" s="4" t="s">
        <v>27</v>
      </c>
      <c r="O748" s="28" t="s">
        <v>2714</v>
      </c>
    </row>
    <row r="749" spans="1:15" ht="15" x14ac:dyDescent="0.2">
      <c r="A749" s="26" t="s">
        <v>1155</v>
      </c>
      <c r="B749" s="26" t="s">
        <v>1160</v>
      </c>
      <c r="C749" s="26" t="s">
        <v>1160</v>
      </c>
      <c r="D749" s="26" t="s">
        <v>1162</v>
      </c>
      <c r="E749" s="26"/>
      <c r="F749" s="26" t="str">
        <f>CONCATENATE(D749," ",E749," ",G749)</f>
        <v xml:space="preserve">Tubertest 5UI/0,1ml inj 10dos/1ml 1x  </v>
      </c>
      <c r="G749" s="26"/>
      <c r="H749" s="26" t="s">
        <v>55</v>
      </c>
      <c r="I749" s="26">
        <v>1</v>
      </c>
      <c r="J749" s="26">
        <v>5</v>
      </c>
      <c r="K749" s="26"/>
      <c r="L749" s="26" t="s">
        <v>331</v>
      </c>
      <c r="M749" s="26" t="s">
        <v>332</v>
      </c>
      <c r="N749" s="26" t="s">
        <v>30</v>
      </c>
      <c r="O749" s="28" t="s">
        <v>2779</v>
      </c>
    </row>
    <row r="750" spans="1:15" ht="15" x14ac:dyDescent="0.2">
      <c r="A750" s="6" t="s">
        <v>1155</v>
      </c>
      <c r="B750" s="6" t="s">
        <v>1156</v>
      </c>
      <c r="C750" s="6" t="s">
        <v>1156</v>
      </c>
      <c r="D750" s="6" t="s">
        <v>1157</v>
      </c>
      <c r="E750" s="6" t="s">
        <v>1158</v>
      </c>
      <c r="F750" s="6" t="str">
        <f>CONCATENATE(D750," ",E750," ",G750)</f>
        <v>Tuberkulin PPD RT23  SSI 1,5ml 2 T.E/0,1ml 10x inj.</v>
      </c>
      <c r="G750" s="6" t="s">
        <v>54</v>
      </c>
      <c r="H750" s="6" t="s">
        <v>55</v>
      </c>
      <c r="I750" s="6">
        <v>10</v>
      </c>
      <c r="J750" s="6">
        <v>2</v>
      </c>
      <c r="K750" s="6"/>
      <c r="L750" s="6" t="s">
        <v>35</v>
      </c>
      <c r="M750" s="6" t="s">
        <v>36</v>
      </c>
      <c r="N750" s="6" t="s">
        <v>45</v>
      </c>
      <c r="O750" s="28" t="s">
        <v>2871</v>
      </c>
    </row>
    <row r="751" spans="1:15" ht="15" x14ac:dyDescent="0.2">
      <c r="A751" s="6" t="s">
        <v>1155</v>
      </c>
      <c r="B751" s="6" t="s">
        <v>1156</v>
      </c>
      <c r="C751" s="6" t="s">
        <v>1156</v>
      </c>
      <c r="D751" s="6" t="s">
        <v>1157</v>
      </c>
      <c r="E751" s="6" t="s">
        <v>1159</v>
      </c>
      <c r="F751" s="6" t="str">
        <f>CONCATENATE(D751," ",E751," ",G751)</f>
        <v>Tuberkulin PPD RT23  SSI 1,5ml 2 T.E/0,1ml 1x inj.</v>
      </c>
      <c r="G751" s="6" t="s">
        <v>54</v>
      </c>
      <c r="H751" s="6" t="s">
        <v>55</v>
      </c>
      <c r="I751" s="6">
        <v>1</v>
      </c>
      <c r="J751" s="6">
        <v>2</v>
      </c>
      <c r="K751" s="6"/>
      <c r="L751" s="6" t="s">
        <v>35</v>
      </c>
      <c r="M751" s="6" t="s">
        <v>36</v>
      </c>
      <c r="N751" s="6" t="s">
        <v>45</v>
      </c>
      <c r="O751" s="28" t="s">
        <v>2871</v>
      </c>
    </row>
    <row r="752" spans="1:15" ht="15" x14ac:dyDescent="0.2">
      <c r="A752" s="6" t="s">
        <v>1163</v>
      </c>
      <c r="B752" s="6" t="s">
        <v>1164</v>
      </c>
      <c r="C752" s="6" t="s">
        <v>1166</v>
      </c>
      <c r="D752" s="6" t="s">
        <v>1167</v>
      </c>
      <c r="E752" s="6" t="s">
        <v>1168</v>
      </c>
      <c r="F752" s="6" t="str">
        <f>CONCATENATE(D752," ",E752," ",G752)</f>
        <v>TRH Ferring 0,2mg 1x inj.</v>
      </c>
      <c r="G752" s="6" t="s">
        <v>54</v>
      </c>
      <c r="H752" s="6" t="s">
        <v>55</v>
      </c>
      <c r="I752" s="6">
        <v>1</v>
      </c>
      <c r="J752" s="6">
        <v>0.2</v>
      </c>
      <c r="K752" s="6"/>
      <c r="L752" s="6" t="s">
        <v>35</v>
      </c>
      <c r="M752" s="6" t="s">
        <v>36</v>
      </c>
      <c r="N752" s="6" t="s">
        <v>45</v>
      </c>
      <c r="O752" s="28" t="s">
        <v>2871</v>
      </c>
    </row>
    <row r="753" spans="1:15" ht="15" x14ac:dyDescent="0.2">
      <c r="A753" s="4" t="s">
        <v>1163</v>
      </c>
      <c r="B753" s="4" t="s">
        <v>1164</v>
      </c>
      <c r="C753" s="4" t="s">
        <v>1164</v>
      </c>
      <c r="D753" s="4" t="s">
        <v>1165</v>
      </c>
      <c r="E753" s="4"/>
      <c r="F753" s="4" t="str">
        <f>CONCATENATE(D753," ",E753," ",G753)</f>
        <v xml:space="preserve">TRH Ferring 0,2mg/ml oldatos injekció 1x1ml  </v>
      </c>
      <c r="G753" s="4"/>
      <c r="H753" s="4" t="s">
        <v>55</v>
      </c>
      <c r="I753" s="4">
        <v>1</v>
      </c>
      <c r="J753" s="4">
        <v>0.2</v>
      </c>
      <c r="K753" s="4"/>
      <c r="L753" s="4" t="s">
        <v>35</v>
      </c>
      <c r="M753" s="4" t="s">
        <v>36</v>
      </c>
      <c r="N753" s="4" t="s">
        <v>27</v>
      </c>
      <c r="O753" s="28" t="s">
        <v>2714</v>
      </c>
    </row>
    <row r="754" spans="1:15" ht="15" x14ac:dyDescent="0.2">
      <c r="A754" s="26" t="s">
        <v>1163</v>
      </c>
      <c r="B754" s="26" t="s">
        <v>1164</v>
      </c>
      <c r="C754" s="26" t="s">
        <v>1164</v>
      </c>
      <c r="D754" s="26" t="s">
        <v>2252</v>
      </c>
      <c r="E754" s="26"/>
      <c r="F754" s="26" t="str">
        <f>CONCATENATE(D754," ",E754," ",G754)</f>
        <v xml:space="preserve">TRH Ferring 0,2mg/ml oldatos inj 1ml 5x  </v>
      </c>
      <c r="G754" s="26"/>
      <c r="H754" s="26" t="s">
        <v>55</v>
      </c>
      <c r="I754" s="26">
        <v>1</v>
      </c>
      <c r="J754" s="26">
        <v>0.2</v>
      </c>
      <c r="K754" s="26"/>
      <c r="L754" s="26" t="s">
        <v>20</v>
      </c>
      <c r="M754" s="26" t="s">
        <v>20</v>
      </c>
      <c r="N754" s="26" t="s">
        <v>30</v>
      </c>
      <c r="O754" s="28" t="s">
        <v>2469</v>
      </c>
    </row>
    <row r="755" spans="1:15" ht="15" x14ac:dyDescent="0.2">
      <c r="A755" s="26" t="s">
        <v>1169</v>
      </c>
      <c r="B755" s="26" t="s">
        <v>1170</v>
      </c>
      <c r="C755" s="26" t="s">
        <v>1171</v>
      </c>
      <c r="D755" s="26" t="s">
        <v>1172</v>
      </c>
      <c r="E755" s="26"/>
      <c r="F755" s="26" t="str">
        <f>CONCATENATE(D755," ",E755," ",G755)</f>
        <v xml:space="preserve">Metacolina Lofarma 1% por inh old 10x  </v>
      </c>
      <c r="G755" s="26"/>
      <c r="H755" s="26" t="s">
        <v>23</v>
      </c>
      <c r="I755" s="26">
        <v>10</v>
      </c>
      <c r="J755" s="26">
        <v>1</v>
      </c>
      <c r="K755" s="26"/>
      <c r="L755" s="26" t="s">
        <v>84</v>
      </c>
      <c r="M755" s="26" t="s">
        <v>85</v>
      </c>
      <c r="N755" s="26" t="s">
        <v>30</v>
      </c>
      <c r="O755" s="28">
        <v>46097</v>
      </c>
    </row>
    <row r="756" spans="1:15" ht="15" x14ac:dyDescent="0.2">
      <c r="A756" s="4" t="s">
        <v>1173</v>
      </c>
      <c r="B756" s="4" t="s">
        <v>1174</v>
      </c>
      <c r="C756" s="4" t="s">
        <v>1174</v>
      </c>
      <c r="D756" s="4" t="s">
        <v>2775</v>
      </c>
      <c r="E756" s="4"/>
      <c r="F756" s="4" t="str">
        <f>CONCATENATE(D756," ",E756," ",G756)</f>
        <v xml:space="preserve">ANTIREX 10MG/ML INTRAVÉNÁS INJ. 10X1ML                                                                                    </v>
      </c>
      <c r="G756" s="4"/>
      <c r="H756" s="4" t="s">
        <v>55</v>
      </c>
      <c r="I756" s="4">
        <v>10</v>
      </c>
      <c r="J756" s="4">
        <v>10</v>
      </c>
      <c r="K756" s="4" t="s">
        <v>24</v>
      </c>
      <c r="L756" s="4" t="s">
        <v>254</v>
      </c>
      <c r="M756" s="4" t="s">
        <v>255</v>
      </c>
      <c r="N756" s="4" t="s">
        <v>27</v>
      </c>
      <c r="O756" s="28" t="s">
        <v>2779</v>
      </c>
    </row>
    <row r="757" spans="1:15" ht="15" x14ac:dyDescent="0.2">
      <c r="A757" s="26" t="s">
        <v>1173</v>
      </c>
      <c r="B757" s="26" t="s">
        <v>1174</v>
      </c>
      <c r="C757" s="26" t="s">
        <v>1175</v>
      </c>
      <c r="D757" s="73" t="s">
        <v>1176</v>
      </c>
      <c r="E757" s="26"/>
      <c r="F757" s="26" t="str">
        <f>CONCATENATE(D757," ",E757," ",G757)</f>
        <v xml:space="preserve">Antirex 10mg i.v. injekció 1ml 10x  </v>
      </c>
      <c r="G757" s="26"/>
      <c r="H757" s="26" t="s">
        <v>55</v>
      </c>
      <c r="I757" s="26">
        <v>10</v>
      </c>
      <c r="J757" s="26">
        <v>10</v>
      </c>
      <c r="K757" s="26"/>
      <c r="L757" s="26" t="s">
        <v>254</v>
      </c>
      <c r="M757" s="26" t="s">
        <v>255</v>
      </c>
      <c r="N757" s="26" t="s">
        <v>30</v>
      </c>
      <c r="O757" s="28" t="s">
        <v>2779</v>
      </c>
    </row>
    <row r="758" spans="1:15" ht="15" x14ac:dyDescent="0.25">
      <c r="A758" s="63" t="s">
        <v>1177</v>
      </c>
      <c r="B758" s="61" t="s">
        <v>1178</v>
      </c>
      <c r="C758" s="61" t="s">
        <v>1178</v>
      </c>
      <c r="D758" s="64" t="s">
        <v>1179</v>
      </c>
      <c r="E758" s="61"/>
      <c r="F758" s="61" t="str">
        <f>CONCATENATE(D758," ",E758," ",G758)</f>
        <v>Acqua per preparazioni iniettab.Monico  1x500ml</v>
      </c>
      <c r="G758" s="64" t="s">
        <v>1180</v>
      </c>
      <c r="H758" s="61" t="s">
        <v>55</v>
      </c>
      <c r="I758" s="61">
        <v>1</v>
      </c>
      <c r="J758" s="61">
        <v>500</v>
      </c>
      <c r="K758" s="61"/>
      <c r="L758" s="61" t="s">
        <v>20</v>
      </c>
      <c r="M758" s="61" t="s">
        <v>20</v>
      </c>
      <c r="N758" s="61" t="s">
        <v>68</v>
      </c>
      <c r="O758" s="28" t="s">
        <v>2468</v>
      </c>
    </row>
    <row r="759" spans="1:15" ht="15" x14ac:dyDescent="0.2">
      <c r="A759" s="4" t="s">
        <v>1679</v>
      </c>
      <c r="B759" s="4" t="s">
        <v>1680</v>
      </c>
      <c r="C759" s="4" t="s">
        <v>2768</v>
      </c>
      <c r="D759" s="4" t="s">
        <v>2765</v>
      </c>
      <c r="E759" s="4"/>
      <c r="F759" s="4" t="str">
        <f>CONCATENATE(D759," ",E759," ",G759)</f>
        <v xml:space="preserve">GASTROGRAFIN 76% Fl. Lsg.z.gastrointestinalen Anw. 10X100ML  </v>
      </c>
      <c r="G759" s="4"/>
      <c r="H759" s="4" t="s">
        <v>40</v>
      </c>
      <c r="I759" s="4">
        <v>10</v>
      </c>
      <c r="J759" s="4">
        <v>76</v>
      </c>
      <c r="K759" s="4" t="s">
        <v>2766</v>
      </c>
      <c r="L759" s="4" t="s">
        <v>1271</v>
      </c>
      <c r="M759" s="4" t="s">
        <v>36</v>
      </c>
      <c r="N759" s="4" t="s">
        <v>27</v>
      </c>
      <c r="O759" s="28" t="s">
        <v>2767</v>
      </c>
    </row>
    <row r="760" spans="1:15" ht="15" x14ac:dyDescent="0.2">
      <c r="A760" s="4" t="s">
        <v>1308</v>
      </c>
      <c r="B760" s="4" t="s">
        <v>2404</v>
      </c>
      <c r="C760" s="4" t="s">
        <v>2404</v>
      </c>
      <c r="D760" s="4" t="s">
        <v>2403</v>
      </c>
      <c r="E760" s="4"/>
      <c r="F760" s="4" t="str">
        <f>CONCATENATE(D760," ",E760," ",G760)</f>
        <v xml:space="preserve">Microtrast Ösophaguspaste 1x150g  </v>
      </c>
      <c r="G760" s="4"/>
      <c r="H760" s="4" t="s">
        <v>40</v>
      </c>
      <c r="I760" s="4">
        <v>150</v>
      </c>
      <c r="J760" s="4">
        <v>1</v>
      </c>
      <c r="K760" s="4"/>
      <c r="L760" s="4" t="s">
        <v>35</v>
      </c>
      <c r="M760" s="4" t="s">
        <v>36</v>
      </c>
      <c r="N760" s="4" t="s">
        <v>27</v>
      </c>
      <c r="O760" s="28">
        <v>45678</v>
      </c>
    </row>
    <row r="761" spans="1:15" ht="15" x14ac:dyDescent="0.2">
      <c r="A761" s="6" t="s">
        <v>1181</v>
      </c>
      <c r="B761" s="6" t="s">
        <v>1182</v>
      </c>
      <c r="C761" s="6" t="s">
        <v>1182</v>
      </c>
      <c r="D761" s="6" t="s">
        <v>1183</v>
      </c>
      <c r="E761" s="6" t="s">
        <v>1184</v>
      </c>
      <c r="F761" s="6" t="str">
        <f>CONCATENATE(D761," ",E761," ",G761)</f>
        <v>Natriumphosphat Braun.konc.  20 ml 20x Inj.</v>
      </c>
      <c r="G761" s="6" t="s">
        <v>230</v>
      </c>
      <c r="H761" s="6" t="s">
        <v>55</v>
      </c>
      <c r="I761" s="6">
        <v>20</v>
      </c>
      <c r="J761" s="6">
        <v>20</v>
      </c>
      <c r="K761" s="6"/>
      <c r="L761" s="6" t="s">
        <v>35</v>
      </c>
      <c r="M761" s="6" t="s">
        <v>36</v>
      </c>
      <c r="N761" s="6" t="s">
        <v>45</v>
      </c>
      <c r="O761" s="28" t="s">
        <v>2871</v>
      </c>
    </row>
    <row r="762" spans="1:15" ht="15" x14ac:dyDescent="0.2">
      <c r="A762" s="26" t="s">
        <v>1185</v>
      </c>
      <c r="B762" s="26" t="s">
        <v>1198</v>
      </c>
      <c r="C762" s="26" t="s">
        <v>1198</v>
      </c>
      <c r="D762" s="26" t="s">
        <v>1204</v>
      </c>
      <c r="E762" s="26"/>
      <c r="F762" s="26" t="str">
        <f>CONCATENATE(D762," ",E762," ",G762)</f>
        <v xml:space="preserve">Prick Test 115 Almond (mandula) 3,5ml 1x  </v>
      </c>
      <c r="G762" s="26"/>
      <c r="H762" s="26" t="s">
        <v>1197</v>
      </c>
      <c r="I762" s="26">
        <v>1</v>
      </c>
      <c r="J762" s="26">
        <v>3.5</v>
      </c>
      <c r="K762" s="26"/>
      <c r="L762" s="26" t="s">
        <v>84</v>
      </c>
      <c r="M762" s="26" t="s">
        <v>85</v>
      </c>
      <c r="N762" s="26" t="s">
        <v>30</v>
      </c>
      <c r="O762" s="28" t="s">
        <v>2779</v>
      </c>
    </row>
    <row r="763" spans="1:15" ht="15" x14ac:dyDescent="0.2">
      <c r="A763" s="26" t="s">
        <v>1185</v>
      </c>
      <c r="B763" s="26" t="s">
        <v>1198</v>
      </c>
      <c r="C763" s="26" t="s">
        <v>1198</v>
      </c>
      <c r="D763" s="26" t="s">
        <v>1206</v>
      </c>
      <c r="E763" s="26"/>
      <c r="F763" s="26" t="str">
        <f>CONCATENATE(D763," ",E763," ",G763)</f>
        <v xml:space="preserve">Prick Test 121 Pea (borsó) 3,5ml 1x  </v>
      </c>
      <c r="G763" s="26"/>
      <c r="H763" s="26" t="s">
        <v>1197</v>
      </c>
      <c r="I763" s="26">
        <v>1</v>
      </c>
      <c r="J763" s="26">
        <v>3.5</v>
      </c>
      <c r="K763" s="26"/>
      <c r="L763" s="26" t="s">
        <v>84</v>
      </c>
      <c r="M763" s="26" t="s">
        <v>85</v>
      </c>
      <c r="N763" s="26" t="s">
        <v>30</v>
      </c>
      <c r="O763" s="28" t="s">
        <v>2779</v>
      </c>
    </row>
    <row r="764" spans="1:15" ht="15" x14ac:dyDescent="0.2">
      <c r="A764" s="26" t="s">
        <v>1185</v>
      </c>
      <c r="B764" s="26" t="s">
        <v>1198</v>
      </c>
      <c r="C764" s="26" t="s">
        <v>1198</v>
      </c>
      <c r="D764" s="26" t="s">
        <v>1208</v>
      </c>
      <c r="E764" s="26"/>
      <c r="F764" s="26" t="str">
        <f>CONCATENATE(D764," ",E764," ",G764)</f>
        <v xml:space="preserve">Prick Test 132 Carrot sárgarépa 3,5ml 1x  </v>
      </c>
      <c r="G764" s="26"/>
      <c r="H764" s="26" t="s">
        <v>1197</v>
      </c>
      <c r="I764" s="26">
        <v>1</v>
      </c>
      <c r="J764" s="26">
        <v>3.5</v>
      </c>
      <c r="K764" s="26"/>
      <c r="L764" s="26" t="s">
        <v>84</v>
      </c>
      <c r="M764" s="26" t="s">
        <v>85</v>
      </c>
      <c r="N764" s="26" t="s">
        <v>30</v>
      </c>
      <c r="O764" s="28" t="s">
        <v>2779</v>
      </c>
    </row>
    <row r="765" spans="1:15" ht="15" x14ac:dyDescent="0.2">
      <c r="A765" s="26" t="s">
        <v>1185</v>
      </c>
      <c r="B765" s="26" t="s">
        <v>1198</v>
      </c>
      <c r="C765" s="26" t="s">
        <v>1198</v>
      </c>
      <c r="D765" s="26" t="s">
        <v>1213</v>
      </c>
      <c r="E765" s="26"/>
      <c r="F765" s="26" t="str">
        <f>CONCATENATE(D765," ",E765," ",G765)</f>
        <v xml:space="preserve">Prick Test 152I Banana (banán) 3,5ml 1x  </v>
      </c>
      <c r="G765" s="26"/>
      <c r="H765" s="26" t="s">
        <v>1197</v>
      </c>
      <c r="I765" s="26">
        <v>1</v>
      </c>
      <c r="J765" s="26">
        <v>3.5</v>
      </c>
      <c r="K765" s="26"/>
      <c r="L765" s="26" t="s">
        <v>84</v>
      </c>
      <c r="M765" s="26" t="s">
        <v>85</v>
      </c>
      <c r="N765" s="26" t="s">
        <v>30</v>
      </c>
      <c r="O765" s="28" t="s">
        <v>2779</v>
      </c>
    </row>
    <row r="766" spans="1:15" ht="15" x14ac:dyDescent="0.2">
      <c r="A766" s="26" t="s">
        <v>1185</v>
      </c>
      <c r="B766" s="26" t="s">
        <v>1198</v>
      </c>
      <c r="C766" s="26" t="s">
        <v>1198</v>
      </c>
      <c r="D766" s="26" t="s">
        <v>1215</v>
      </c>
      <c r="E766" s="26"/>
      <c r="F766" s="26" t="str">
        <f>CONCATENATE(D766," ",E766," ",G766)</f>
        <v xml:space="preserve">Prick Test 160 Brewer y.élesztő 3,5ml 1x  </v>
      </c>
      <c r="G766" s="26"/>
      <c r="H766" s="26" t="s">
        <v>1197</v>
      </c>
      <c r="I766" s="26">
        <v>1</v>
      </c>
      <c r="J766" s="26">
        <v>3.5</v>
      </c>
      <c r="K766" s="26"/>
      <c r="L766" s="26" t="s">
        <v>84</v>
      </c>
      <c r="M766" s="26" t="s">
        <v>85</v>
      </c>
      <c r="N766" s="26" t="s">
        <v>30</v>
      </c>
      <c r="O766" s="28" t="s">
        <v>2779</v>
      </c>
    </row>
    <row r="767" spans="1:15" ht="15" x14ac:dyDescent="0.2">
      <c r="A767" s="26" t="s">
        <v>1185</v>
      </c>
      <c r="B767" s="26" t="s">
        <v>1198</v>
      </c>
      <c r="C767" s="26" t="s">
        <v>1198</v>
      </c>
      <c r="D767" s="26" t="s">
        <v>1216</v>
      </c>
      <c r="E767" s="26"/>
      <c r="F767" s="26" t="str">
        <f>CONCATENATE(D767," ",E767," ",G767)</f>
        <v xml:space="preserve">Prick Test 180 Cocoa (kókusz) 3,5ml 1x  </v>
      </c>
      <c r="G767" s="26"/>
      <c r="H767" s="26" t="s">
        <v>1197</v>
      </c>
      <c r="I767" s="26">
        <v>1</v>
      </c>
      <c r="J767" s="26">
        <v>3.5</v>
      </c>
      <c r="K767" s="26"/>
      <c r="L767" s="26" t="s">
        <v>84</v>
      </c>
      <c r="M767" s="26" t="s">
        <v>85</v>
      </c>
      <c r="N767" s="26" t="s">
        <v>30</v>
      </c>
      <c r="O767" s="28" t="s">
        <v>2779</v>
      </c>
    </row>
    <row r="768" spans="1:15" ht="15" x14ac:dyDescent="0.2">
      <c r="A768" s="26" t="s">
        <v>1185</v>
      </c>
      <c r="B768" s="26" t="s">
        <v>1198</v>
      </c>
      <c r="C768" s="26" t="s">
        <v>1198</v>
      </c>
      <c r="D768" s="26" t="s">
        <v>1220</v>
      </c>
      <c r="E768" s="26"/>
      <c r="F768" s="26" t="str">
        <f>CONCATENATE(D768," ",E768," ",G768)</f>
        <v xml:space="preserve">Prick Test 224A Cow ß lactoglob 3,5ml 1x  </v>
      </c>
      <c r="G768" s="26"/>
      <c r="H768" s="26" t="s">
        <v>1197</v>
      </c>
      <c r="I768" s="26">
        <v>1</v>
      </c>
      <c r="J768" s="26">
        <v>3.5</v>
      </c>
      <c r="K768" s="26"/>
      <c r="L768" s="26" t="s">
        <v>84</v>
      </c>
      <c r="M768" s="26" t="s">
        <v>85</v>
      </c>
      <c r="N768" s="26" t="s">
        <v>30</v>
      </c>
      <c r="O768" s="28" t="s">
        <v>2779</v>
      </c>
    </row>
    <row r="769" spans="1:15" ht="15" x14ac:dyDescent="0.2">
      <c r="A769" s="26" t="s">
        <v>1185</v>
      </c>
      <c r="B769" s="26" t="s">
        <v>1198</v>
      </c>
      <c r="C769" s="26" t="s">
        <v>1198</v>
      </c>
      <c r="D769" s="26" t="s">
        <v>1221</v>
      </c>
      <c r="E769" s="26"/>
      <c r="F769" s="26" t="str">
        <f>CONCATENATE(D769," ",E769," ",G769)</f>
        <v xml:space="preserve">Prick Test 237 tehén kaz 3,5ml 1x  </v>
      </c>
      <c r="G769" s="26"/>
      <c r="H769" s="26" t="s">
        <v>1197</v>
      </c>
      <c r="I769" s="26">
        <v>1</v>
      </c>
      <c r="J769" s="26">
        <v>3.5</v>
      </c>
      <c r="K769" s="26"/>
      <c r="L769" s="26" t="s">
        <v>84</v>
      </c>
      <c r="M769" s="26" t="s">
        <v>85</v>
      </c>
      <c r="N769" s="26" t="s">
        <v>30</v>
      </c>
      <c r="O769" s="28" t="s">
        <v>2779</v>
      </c>
    </row>
    <row r="770" spans="1:15" ht="15" x14ac:dyDescent="0.2">
      <c r="A770" s="26" t="s">
        <v>1185</v>
      </c>
      <c r="B770" s="26" t="s">
        <v>1198</v>
      </c>
      <c r="C770" s="26" t="s">
        <v>1198</v>
      </c>
      <c r="D770" s="26" t="s">
        <v>1227</v>
      </c>
      <c r="E770" s="26"/>
      <c r="F770" s="26" t="str">
        <f>CONCATENATE(D770," ",E770," ",G770)</f>
        <v xml:space="preserve">Prick Test 266 Cladosporium 3,5ml 1x  </v>
      </c>
      <c r="G770" s="26"/>
      <c r="H770" s="26" t="s">
        <v>1197</v>
      </c>
      <c r="I770" s="26">
        <v>1</v>
      </c>
      <c r="J770" s="26">
        <v>3.5</v>
      </c>
      <c r="K770" s="26"/>
      <c r="L770" s="26" t="s">
        <v>84</v>
      </c>
      <c r="M770" s="26" t="s">
        <v>85</v>
      </c>
      <c r="N770" s="26" t="s">
        <v>30</v>
      </c>
      <c r="O770" s="28" t="s">
        <v>2779</v>
      </c>
    </row>
    <row r="771" spans="1:15" ht="15" x14ac:dyDescent="0.2">
      <c r="A771" s="26" t="s">
        <v>1185</v>
      </c>
      <c r="B771" s="26" t="s">
        <v>1198</v>
      </c>
      <c r="C771" s="26" t="s">
        <v>1198</v>
      </c>
      <c r="D771" s="26" t="s">
        <v>1236</v>
      </c>
      <c r="E771" s="26"/>
      <c r="F771" s="26" t="str">
        <f>CONCATENATE(D771," ",E771," ",G771)</f>
        <v xml:space="preserve">Prick Test 502 rétikomócsín 3,5ml 1x  </v>
      </c>
      <c r="G771" s="26"/>
      <c r="H771" s="26" t="s">
        <v>1197</v>
      </c>
      <c r="I771" s="26">
        <v>1</v>
      </c>
      <c r="J771" s="26">
        <v>3.5</v>
      </c>
      <c r="K771" s="26"/>
      <c r="L771" s="26" t="s">
        <v>84</v>
      </c>
      <c r="M771" s="26" t="s">
        <v>85</v>
      </c>
      <c r="N771" s="26" t="s">
        <v>30</v>
      </c>
      <c r="O771" s="28" t="s">
        <v>2779</v>
      </c>
    </row>
    <row r="772" spans="1:15" ht="15" x14ac:dyDescent="0.2">
      <c r="A772" s="26" t="s">
        <v>1185</v>
      </c>
      <c r="B772" s="26" t="s">
        <v>1198</v>
      </c>
      <c r="C772" s="26" t="s">
        <v>1198</v>
      </c>
      <c r="D772" s="26" t="s">
        <v>1238</v>
      </c>
      <c r="E772" s="26"/>
      <c r="F772" s="26" t="str">
        <f>CONCATENATE(D772," ",E772," ",G772)</f>
        <v xml:space="preserve">Prick Test 532 fekete üröm 3,5ml 1x  </v>
      </c>
      <c r="G772" s="26"/>
      <c r="H772" s="26" t="s">
        <v>1197</v>
      </c>
      <c r="I772" s="26">
        <v>1</v>
      </c>
      <c r="J772" s="26">
        <v>3.5</v>
      </c>
      <c r="K772" s="26"/>
      <c r="L772" s="26" t="s">
        <v>84</v>
      </c>
      <c r="M772" s="26" t="s">
        <v>85</v>
      </c>
      <c r="N772" s="26" t="s">
        <v>30</v>
      </c>
      <c r="O772" s="28" t="s">
        <v>2779</v>
      </c>
    </row>
    <row r="773" spans="1:15" ht="15" x14ac:dyDescent="0.2">
      <c r="A773" s="26" t="s">
        <v>1185</v>
      </c>
      <c r="B773" s="26" t="s">
        <v>1198</v>
      </c>
      <c r="C773" s="26" t="s">
        <v>1198</v>
      </c>
      <c r="D773" s="26" t="s">
        <v>1242</v>
      </c>
      <c r="E773" s="26"/>
      <c r="F773" s="26" t="str">
        <f>CONCATENATE(D773," ",E773," ",G773)</f>
        <v xml:space="preserve">Prick Test 574 Willow (fűzfa) 3,5ml 1x  </v>
      </c>
      <c r="G773" s="26"/>
      <c r="H773" s="26" t="s">
        <v>1197</v>
      </c>
      <c r="I773" s="26">
        <v>1</v>
      </c>
      <c r="J773" s="26">
        <v>3.5</v>
      </c>
      <c r="K773" s="26"/>
      <c r="L773" s="26" t="s">
        <v>84</v>
      </c>
      <c r="M773" s="26" t="s">
        <v>85</v>
      </c>
      <c r="N773" s="26" t="s">
        <v>30</v>
      </c>
      <c r="O773" s="28" t="s">
        <v>2779</v>
      </c>
    </row>
    <row r="774" spans="1:15" ht="15" x14ac:dyDescent="0.2">
      <c r="A774" s="26" t="s">
        <v>1185</v>
      </c>
      <c r="B774" s="26" t="s">
        <v>1198</v>
      </c>
      <c r="C774" s="26" t="s">
        <v>1198</v>
      </c>
      <c r="D774" s="26" t="s">
        <v>1246</v>
      </c>
      <c r="E774" s="26"/>
      <c r="F774" s="26" t="str">
        <f>CONCATENATE(D774," ",E774," ",G774)</f>
        <v xml:space="preserve">Prick Test 75 Wholewheat flour 3,5ml 1x  </v>
      </c>
      <c r="G774" s="26"/>
      <c r="H774" s="26" t="s">
        <v>1197</v>
      </c>
      <c r="I774" s="26">
        <v>1</v>
      </c>
      <c r="J774" s="26">
        <v>3.5</v>
      </c>
      <c r="K774" s="26"/>
      <c r="L774" s="26" t="s">
        <v>84</v>
      </c>
      <c r="M774" s="26" t="s">
        <v>85</v>
      </c>
      <c r="N774" s="26" t="s">
        <v>30</v>
      </c>
      <c r="O774" s="28" t="s">
        <v>2779</v>
      </c>
    </row>
    <row r="775" spans="1:15" ht="15" x14ac:dyDescent="0.2">
      <c r="A775" s="26" t="s">
        <v>1185</v>
      </c>
      <c r="B775" s="26" t="s">
        <v>1198</v>
      </c>
      <c r="C775" s="26" t="s">
        <v>1198</v>
      </c>
      <c r="D775" s="26" t="s">
        <v>1248</v>
      </c>
      <c r="E775" s="26"/>
      <c r="F775" s="26" t="str">
        <f>CONCATENATE(D775," ",E775," ",G775)</f>
        <v xml:space="preserve">Prick Test 902 parlfű 3,5ml 1x  </v>
      </c>
      <c r="G775" s="26"/>
      <c r="H775" s="26" t="s">
        <v>1197</v>
      </c>
      <c r="I775" s="26">
        <v>1</v>
      </c>
      <c r="J775" s="26">
        <v>3.5</v>
      </c>
      <c r="K775" s="26"/>
      <c r="L775" s="26" t="s">
        <v>84</v>
      </c>
      <c r="M775" s="26" t="s">
        <v>85</v>
      </c>
      <c r="N775" s="26" t="s">
        <v>30</v>
      </c>
      <c r="O775" s="28" t="s">
        <v>2779</v>
      </c>
    </row>
    <row r="776" spans="1:15" ht="15" x14ac:dyDescent="0.2">
      <c r="A776" s="26" t="s">
        <v>1185</v>
      </c>
      <c r="B776" s="26" t="s">
        <v>1198</v>
      </c>
      <c r="C776" s="26" t="s">
        <v>1198</v>
      </c>
      <c r="D776" s="26" t="s">
        <v>1253</v>
      </c>
      <c r="E776" s="26"/>
      <c r="F776" s="26" t="str">
        <f>CONCATENATE(D776," ",E776," ",G776)</f>
        <v xml:space="preserve">Prick Test 511 Berm.gr. csillag 3,5ml 1x  </v>
      </c>
      <c r="G776" s="26"/>
      <c r="H776" s="26" t="s">
        <v>1197</v>
      </c>
      <c r="I776" s="26">
        <v>1</v>
      </c>
      <c r="J776" s="26">
        <v>3.5</v>
      </c>
      <c r="K776" s="26"/>
      <c r="L776" s="26" t="s">
        <v>20</v>
      </c>
      <c r="M776" s="26" t="s">
        <v>20</v>
      </c>
      <c r="N776" s="26" t="s">
        <v>30</v>
      </c>
      <c r="O776" s="28" t="s">
        <v>2779</v>
      </c>
    </row>
    <row r="777" spans="1:15" ht="15" x14ac:dyDescent="0.2">
      <c r="A777" s="26" t="s">
        <v>1185</v>
      </c>
      <c r="B777" s="26" t="s">
        <v>1198</v>
      </c>
      <c r="C777" s="26" t="s">
        <v>1198</v>
      </c>
      <c r="D777" s="26" t="s">
        <v>1254</v>
      </c>
      <c r="E777" s="26"/>
      <c r="F777" s="26" t="str">
        <f>CONCATENATE(D777," ",E777," ",G777)</f>
        <v xml:space="preserve">Prick Test 531 fehér üröm 3,25ml 1x  </v>
      </c>
      <c r="G777" s="26"/>
      <c r="H777" s="26" t="s">
        <v>1197</v>
      </c>
      <c r="I777" s="26">
        <v>1</v>
      </c>
      <c r="J777" s="26">
        <v>3.5</v>
      </c>
      <c r="K777" s="26"/>
      <c r="L777" s="26" t="s">
        <v>20</v>
      </c>
      <c r="M777" s="26" t="s">
        <v>20</v>
      </c>
      <c r="N777" s="26" t="s">
        <v>30</v>
      </c>
      <c r="O777" s="28" t="s">
        <v>2779</v>
      </c>
    </row>
    <row r="778" spans="1:15" ht="15" x14ac:dyDescent="0.2">
      <c r="A778" s="26" t="s">
        <v>1185</v>
      </c>
      <c r="B778" s="26" t="s">
        <v>1198</v>
      </c>
      <c r="C778" s="26" t="s">
        <v>1198</v>
      </c>
      <c r="D778" s="26" t="s">
        <v>1258</v>
      </c>
      <c r="E778" s="26"/>
      <c r="F778" s="26" t="str">
        <f>CONCATENATE(D778," ",E778," ",G778)</f>
        <v xml:space="preserve">Prick Test R30 Eggmix tojás kev 3,5ml 1x  </v>
      </c>
      <c r="G778" s="26"/>
      <c r="H778" s="26" t="s">
        <v>1197</v>
      </c>
      <c r="I778" s="26">
        <v>1</v>
      </c>
      <c r="J778" s="26">
        <v>3.5</v>
      </c>
      <c r="K778" s="26"/>
      <c r="L778" s="26" t="s">
        <v>20</v>
      </c>
      <c r="M778" s="26" t="s">
        <v>20</v>
      </c>
      <c r="N778" s="26" t="s">
        <v>30</v>
      </c>
      <c r="O778" s="28" t="s">
        <v>2779</v>
      </c>
    </row>
    <row r="779" spans="1:15" ht="15" x14ac:dyDescent="0.2">
      <c r="A779" s="26" t="s">
        <v>1185</v>
      </c>
      <c r="B779" s="26" t="s">
        <v>1198</v>
      </c>
      <c r="C779" s="26" t="s">
        <v>1198</v>
      </c>
      <c r="D779" s="26" t="s">
        <v>1262</v>
      </c>
      <c r="E779" s="26"/>
      <c r="F779" s="26" t="str">
        <f>CONCATENATE(D779," ",E779," ",G779)</f>
        <v xml:space="preserve">Prick Test 510 (réti perje) 3,5ml 1x  </v>
      </c>
      <c r="G779" s="26"/>
      <c r="H779" s="26" t="s">
        <v>1197</v>
      </c>
      <c r="I779" s="26">
        <v>1</v>
      </c>
      <c r="J779" s="26">
        <v>3.5</v>
      </c>
      <c r="K779" s="26"/>
      <c r="L779" s="26" t="s">
        <v>20</v>
      </c>
      <c r="M779" s="26" t="s">
        <v>20</v>
      </c>
      <c r="N779" s="26" t="s">
        <v>30</v>
      </c>
      <c r="O779" s="28" t="s">
        <v>2779</v>
      </c>
    </row>
    <row r="780" spans="1:15" ht="15" x14ac:dyDescent="0.2">
      <c r="A780" s="26" t="s">
        <v>1185</v>
      </c>
      <c r="B780" s="26" t="s">
        <v>1198</v>
      </c>
      <c r="C780" s="26" t="s">
        <v>1198</v>
      </c>
      <c r="D780" s="26" t="s">
        <v>2204</v>
      </c>
      <c r="E780" s="26"/>
      <c r="F780" s="26" t="str">
        <f>CONCATENATE(D780," ",E780," ",G780)</f>
        <v xml:space="preserve">Prick Test 653 libatop 3,5ml 1x  </v>
      </c>
      <c r="G780" s="26"/>
      <c r="H780" s="26" t="s">
        <v>1197</v>
      </c>
      <c r="I780" s="26">
        <v>1</v>
      </c>
      <c r="J780" s="26">
        <v>3.5</v>
      </c>
      <c r="K780" s="26"/>
      <c r="L780" s="26"/>
      <c r="M780" s="26"/>
      <c r="N780" s="26" t="s">
        <v>30</v>
      </c>
      <c r="O780" s="28" t="s">
        <v>2779</v>
      </c>
    </row>
    <row r="781" spans="1:15" ht="15" x14ac:dyDescent="0.2">
      <c r="A781" s="26" t="s">
        <v>1185</v>
      </c>
      <c r="B781" s="26" t="s">
        <v>1198</v>
      </c>
      <c r="C781" s="26" t="s">
        <v>1198</v>
      </c>
      <c r="D781" s="26" t="s">
        <v>2308</v>
      </c>
      <c r="E781" s="26"/>
      <c r="F781" s="26" t="str">
        <f>CONCATENATE(D781," ",E781," ",G781)</f>
        <v xml:space="preserve">Prick Test 406 (atka) 3,5ml 1x  </v>
      </c>
      <c r="G781" s="26"/>
      <c r="H781" s="26" t="s">
        <v>1197</v>
      </c>
      <c r="I781" s="26">
        <v>1</v>
      </c>
      <c r="J781" s="26">
        <v>3.5</v>
      </c>
      <c r="K781" s="26"/>
      <c r="L781" s="26" t="s">
        <v>20</v>
      </c>
      <c r="M781" s="26" t="s">
        <v>20</v>
      </c>
      <c r="N781" s="26" t="s">
        <v>30</v>
      </c>
      <c r="O781" s="28" t="s">
        <v>2779</v>
      </c>
    </row>
    <row r="782" spans="1:15" ht="15" x14ac:dyDescent="0.2">
      <c r="A782" s="26" t="s">
        <v>1185</v>
      </c>
      <c r="B782" s="26" t="s">
        <v>1198</v>
      </c>
      <c r="C782" s="26" t="s">
        <v>1198</v>
      </c>
      <c r="D782" s="26" t="s">
        <v>2731</v>
      </c>
      <c r="E782" s="26"/>
      <c r="F782" s="26" t="str">
        <f>CONCATENATE(D782," ",E782," ",G782)</f>
        <v xml:space="preserve">Prick test 113 sárgabarack 3.5ml 1x  </v>
      </c>
      <c r="G782" s="26"/>
      <c r="H782" s="26" t="s">
        <v>1197</v>
      </c>
      <c r="I782" s="26">
        <v>1</v>
      </c>
      <c r="J782" s="26">
        <v>3.5</v>
      </c>
      <c r="K782" s="26"/>
      <c r="L782" s="26"/>
      <c r="M782" s="26"/>
      <c r="N782" s="26" t="s">
        <v>30</v>
      </c>
      <c r="O782" s="28" t="s">
        <v>2779</v>
      </c>
    </row>
    <row r="783" spans="1:15" ht="15" x14ac:dyDescent="0.2">
      <c r="A783" s="26" t="s">
        <v>1185</v>
      </c>
      <c r="B783" s="26" t="s">
        <v>1198</v>
      </c>
      <c r="C783" s="26" t="s">
        <v>1198</v>
      </c>
      <c r="D783" s="26" t="s">
        <v>2376</v>
      </c>
      <c r="E783" s="26"/>
      <c r="F783" s="26" t="str">
        <f>CONCATENATE(D783," ",E783," ",G783)</f>
        <v xml:space="preserve">Prick test 86 rízsliszt 3,5ml 1x  </v>
      </c>
      <c r="G783" s="26"/>
      <c r="H783" s="26" t="s">
        <v>1197</v>
      </c>
      <c r="I783" s="26">
        <v>1</v>
      </c>
      <c r="J783" s="26">
        <v>3.5</v>
      </c>
      <c r="K783" s="26"/>
      <c r="L783" s="26"/>
      <c r="M783" s="26"/>
      <c r="N783" s="26" t="s">
        <v>30</v>
      </c>
      <c r="O783" s="28" t="s">
        <v>2779</v>
      </c>
    </row>
    <row r="784" spans="1:15" ht="15" x14ac:dyDescent="0.2">
      <c r="A784" s="26" t="s">
        <v>1185</v>
      </c>
      <c r="B784" s="26" t="s">
        <v>1198</v>
      </c>
      <c r="C784" s="26" t="s">
        <v>1198</v>
      </c>
      <c r="D784" s="26" t="s">
        <v>2377</v>
      </c>
      <c r="E784" s="26"/>
      <c r="F784" s="26" t="str">
        <f>CONCATENATE(D784," ",E784," ",G784)</f>
        <v xml:space="preserve">Prick Test R60 Nyír keverék 3,5ml 1x  </v>
      </c>
      <c r="G784" s="26"/>
      <c r="H784" s="26" t="s">
        <v>1197</v>
      </c>
      <c r="I784" s="26">
        <v>1</v>
      </c>
      <c r="J784" s="26">
        <v>3.5</v>
      </c>
      <c r="K784" s="26"/>
      <c r="L784" s="26"/>
      <c r="M784" s="26"/>
      <c r="N784" s="26" t="s">
        <v>30</v>
      </c>
      <c r="O784" s="28" t="s">
        <v>2779</v>
      </c>
    </row>
    <row r="785" spans="1:15" ht="15" x14ac:dyDescent="0.2">
      <c r="A785" s="26" t="s">
        <v>1185</v>
      </c>
      <c r="B785" s="26" t="s">
        <v>1198</v>
      </c>
      <c r="C785" s="26" t="s">
        <v>1198</v>
      </c>
      <c r="D785" s="26" t="s">
        <v>1199</v>
      </c>
      <c r="E785" s="26"/>
      <c r="F785" s="26" t="str">
        <f>CONCATENATE(D785," ",E785," ",G785)</f>
        <v xml:space="preserve">Prick Test 420A Negative cont. 3,5ml 1x  </v>
      </c>
      <c r="G785" s="26"/>
      <c r="H785" s="26" t="s">
        <v>1197</v>
      </c>
      <c r="I785" s="26">
        <v>1</v>
      </c>
      <c r="J785" s="26">
        <v>3.5</v>
      </c>
      <c r="K785" s="26"/>
      <c r="L785" s="26" t="s">
        <v>84</v>
      </c>
      <c r="M785" s="26" t="s">
        <v>85</v>
      </c>
      <c r="N785" s="26" t="s">
        <v>30</v>
      </c>
      <c r="O785" s="28">
        <v>45721</v>
      </c>
    </row>
    <row r="786" spans="1:15" ht="15" x14ac:dyDescent="0.2">
      <c r="A786" s="26" t="s">
        <v>1185</v>
      </c>
      <c r="B786" s="26" t="s">
        <v>1198</v>
      </c>
      <c r="C786" s="26" t="s">
        <v>1198</v>
      </c>
      <c r="D786" s="26" t="s">
        <v>1200</v>
      </c>
      <c r="E786" s="26"/>
      <c r="F786" s="26" t="str">
        <f>CONCATENATE(D786," ",E786," ",G786)</f>
        <v xml:space="preserve">Prick Test 420 Pozitív kontr 3,5ml 1x  </v>
      </c>
      <c r="G786" s="26"/>
      <c r="H786" s="26" t="s">
        <v>1197</v>
      </c>
      <c r="I786" s="26">
        <v>1</v>
      </c>
      <c r="J786" s="26">
        <v>3.5</v>
      </c>
      <c r="K786" s="26"/>
      <c r="L786" s="26" t="s">
        <v>20</v>
      </c>
      <c r="M786" s="26" t="s">
        <v>20</v>
      </c>
      <c r="N786" s="26" t="s">
        <v>30</v>
      </c>
      <c r="O786" s="28">
        <v>45721</v>
      </c>
    </row>
    <row r="787" spans="1:15" ht="15" x14ac:dyDescent="0.2">
      <c r="A787" s="26" t="s">
        <v>1185</v>
      </c>
      <c r="B787" s="26" t="s">
        <v>1198</v>
      </c>
      <c r="C787" s="26" t="s">
        <v>1198</v>
      </c>
      <c r="D787" s="26" t="s">
        <v>1207</v>
      </c>
      <c r="E787" s="26"/>
      <c r="F787" s="26" t="str">
        <f>CONCATENATE(D787," ",E787," ",G787)</f>
        <v xml:space="preserve">Prick Test 122 Földimogyoró 3,5ml 1x  </v>
      </c>
      <c r="G787" s="26"/>
      <c r="H787" s="26" t="s">
        <v>1197</v>
      </c>
      <c r="I787" s="26">
        <v>1</v>
      </c>
      <c r="J787" s="26">
        <v>3.5</v>
      </c>
      <c r="K787" s="26"/>
      <c r="L787" s="26" t="s">
        <v>84</v>
      </c>
      <c r="M787" s="26" t="s">
        <v>85</v>
      </c>
      <c r="N787" s="26" t="s">
        <v>30</v>
      </c>
      <c r="O787" s="28">
        <v>46097</v>
      </c>
    </row>
    <row r="788" spans="1:15" ht="15" x14ac:dyDescent="0.2">
      <c r="A788" s="26" t="s">
        <v>1185</v>
      </c>
      <c r="B788" s="26" t="s">
        <v>1198</v>
      </c>
      <c r="C788" s="26" t="s">
        <v>1198</v>
      </c>
      <c r="D788" s="26" t="s">
        <v>1249</v>
      </c>
      <c r="E788" s="26"/>
      <c r="F788" s="26" t="str">
        <f>CONCATENATE(D788," ",E788," ",G788)</f>
        <v xml:space="preserve">Prick Test R43 Parl.mix 3,5ml 1x  </v>
      </c>
      <c r="G788" s="26"/>
      <c r="H788" s="26" t="s">
        <v>1197</v>
      </c>
      <c r="I788" s="26">
        <v>1</v>
      </c>
      <c r="J788" s="26">
        <v>3.5</v>
      </c>
      <c r="K788" s="26"/>
      <c r="L788" s="26" t="s">
        <v>84</v>
      </c>
      <c r="M788" s="26" t="s">
        <v>85</v>
      </c>
      <c r="N788" s="26" t="s">
        <v>30</v>
      </c>
      <c r="O788" s="28">
        <v>46097</v>
      </c>
    </row>
    <row r="789" spans="1:15" ht="15" x14ac:dyDescent="0.2">
      <c r="A789" s="26" t="s">
        <v>1185</v>
      </c>
      <c r="B789" s="26" t="s">
        <v>1198</v>
      </c>
      <c r="C789" s="26" t="s">
        <v>1198</v>
      </c>
      <c r="D789" s="26" t="s">
        <v>1257</v>
      </c>
      <c r="E789" s="26"/>
      <c r="F789" s="26" t="str">
        <f>CONCATENATE(D789," ",E789," ",G789)</f>
        <v xml:space="preserve">Prick Test R25 FishesMix(halkev)3,5ml 1x  </v>
      </c>
      <c r="G789" s="26"/>
      <c r="H789" s="26" t="s">
        <v>1197</v>
      </c>
      <c r="I789" s="26">
        <v>1</v>
      </c>
      <c r="J789" s="26">
        <v>3.5</v>
      </c>
      <c r="K789" s="26"/>
      <c r="L789" s="26" t="s">
        <v>20</v>
      </c>
      <c r="M789" s="26" t="s">
        <v>20</v>
      </c>
      <c r="N789" s="26" t="s">
        <v>30</v>
      </c>
      <c r="O789" s="28">
        <v>46097</v>
      </c>
    </row>
    <row r="790" spans="1:15" ht="15" x14ac:dyDescent="0.2">
      <c r="A790" s="26" t="s">
        <v>1185</v>
      </c>
      <c r="B790" s="26" t="s">
        <v>1198</v>
      </c>
      <c r="C790" s="26" t="s">
        <v>1198</v>
      </c>
      <c r="D790" s="26" t="s">
        <v>1261</v>
      </c>
      <c r="E790" s="26"/>
      <c r="F790" s="26" t="str">
        <f>CONCATENATE(D790," ",E790," ",G790)</f>
        <v xml:space="preserve">Prick Test 50 Rabbit (nyúlszőr) 3,5ml 1x  </v>
      </c>
      <c r="G790" s="26"/>
      <c r="H790" s="26" t="s">
        <v>1197</v>
      </c>
      <c r="I790" s="26">
        <v>1</v>
      </c>
      <c r="J790" s="26">
        <v>3.5</v>
      </c>
      <c r="K790" s="26"/>
      <c r="L790" s="26" t="s">
        <v>20</v>
      </c>
      <c r="M790" s="26" t="s">
        <v>20</v>
      </c>
      <c r="N790" s="26" t="s">
        <v>30</v>
      </c>
      <c r="O790" s="28">
        <v>46097</v>
      </c>
    </row>
    <row r="791" spans="1:15" ht="15" x14ac:dyDescent="0.2">
      <c r="A791" s="26" t="s">
        <v>1185</v>
      </c>
      <c r="B791" s="26" t="s">
        <v>1198</v>
      </c>
      <c r="C791" s="26" t="s">
        <v>1198</v>
      </c>
      <c r="D791" s="26" t="s">
        <v>1263</v>
      </c>
      <c r="E791" s="26"/>
      <c r="F791" s="26" t="str">
        <f>CONCATENATE(D791," ",E791," ",G791)</f>
        <v xml:space="preserve">Prick Test 581 (gyom mix) 3,5ml 1x  </v>
      </c>
      <c r="G791" s="26"/>
      <c r="H791" s="26" t="s">
        <v>1197</v>
      </c>
      <c r="I791" s="26">
        <v>1</v>
      </c>
      <c r="J791" s="26">
        <v>3.5</v>
      </c>
      <c r="K791" s="26"/>
      <c r="L791" s="26" t="s">
        <v>20</v>
      </c>
      <c r="M791" s="26" t="s">
        <v>20</v>
      </c>
      <c r="N791" s="26" t="s">
        <v>30</v>
      </c>
      <c r="O791" s="28">
        <v>46097</v>
      </c>
    </row>
    <row r="792" spans="1:15" ht="15" x14ac:dyDescent="0.2">
      <c r="A792" s="26" t="s">
        <v>1185</v>
      </c>
      <c r="B792" s="26" t="s">
        <v>1198</v>
      </c>
      <c r="C792" s="26" t="s">
        <v>1198</v>
      </c>
      <c r="D792" s="26" t="s">
        <v>2732</v>
      </c>
      <c r="E792" s="26"/>
      <c r="F792" s="26" t="str">
        <f>CONCATENATE(D792," ",E792," ",G792)</f>
        <v xml:space="preserve">Prick Test 61A Horse (lószőr) 3.5ml 1x  </v>
      </c>
      <c r="G792" s="26"/>
      <c r="H792" s="26" t="s">
        <v>1197</v>
      </c>
      <c r="I792" s="26">
        <v>1</v>
      </c>
      <c r="J792" s="26">
        <v>3.5</v>
      </c>
      <c r="K792" s="26"/>
      <c r="L792" s="26" t="s">
        <v>20</v>
      </c>
      <c r="M792" s="26" t="s">
        <v>20</v>
      </c>
      <c r="N792" s="26" t="s">
        <v>30</v>
      </c>
      <c r="O792" s="28">
        <v>46097</v>
      </c>
    </row>
    <row r="793" spans="1:15" ht="15" x14ac:dyDescent="0.2">
      <c r="A793" s="26" t="s">
        <v>1185</v>
      </c>
      <c r="B793" s="26" t="s">
        <v>1198</v>
      </c>
      <c r="C793" s="26" t="s">
        <v>1198</v>
      </c>
      <c r="D793" s="26" t="s">
        <v>1217</v>
      </c>
      <c r="E793" s="26"/>
      <c r="F793" s="26" t="str">
        <f>CONCATENATE(D793," ",E793," ",G793)</f>
        <v xml:space="preserve">Prick Test 189 (garnélarák) 3,5ml 1x  </v>
      </c>
      <c r="G793" s="26"/>
      <c r="H793" s="26" t="s">
        <v>1197</v>
      </c>
      <c r="I793" s="26">
        <v>1</v>
      </c>
      <c r="J793" s="26">
        <v>3.5</v>
      </c>
      <c r="K793" s="26"/>
      <c r="L793" s="26" t="s">
        <v>84</v>
      </c>
      <c r="M793" s="26" t="s">
        <v>85</v>
      </c>
      <c r="N793" s="26" t="s">
        <v>30</v>
      </c>
      <c r="O793" s="28">
        <v>45721</v>
      </c>
    </row>
    <row r="794" spans="1:15" ht="15" x14ac:dyDescent="0.2">
      <c r="A794" s="26" t="s">
        <v>1185</v>
      </c>
      <c r="B794" s="26" t="s">
        <v>1198</v>
      </c>
      <c r="C794" s="26" t="s">
        <v>1198</v>
      </c>
      <c r="D794" s="26" t="s">
        <v>1218</v>
      </c>
      <c r="E794" s="26"/>
      <c r="F794" s="26" t="str">
        <f>CONCATENATE(D794," ",E794," ",G794)</f>
        <v xml:space="preserve">Prick Test 193 Cod (tőkehal) 3,5ml 1x  </v>
      </c>
      <c r="G794" s="26"/>
      <c r="H794" s="26" t="s">
        <v>1197</v>
      </c>
      <c r="I794" s="26">
        <v>1</v>
      </c>
      <c r="J794" s="26">
        <v>3.5</v>
      </c>
      <c r="K794" s="26"/>
      <c r="L794" s="26" t="s">
        <v>84</v>
      </c>
      <c r="M794" s="26" t="s">
        <v>85</v>
      </c>
      <c r="N794" s="26" t="s">
        <v>30</v>
      </c>
      <c r="O794" s="28">
        <v>45721</v>
      </c>
    </row>
    <row r="795" spans="1:15" ht="15" x14ac:dyDescent="0.2">
      <c r="A795" s="26" t="s">
        <v>1185</v>
      </c>
      <c r="B795" s="26" t="s">
        <v>1198</v>
      </c>
      <c r="C795" s="26" t="s">
        <v>1198</v>
      </c>
      <c r="D795" s="26" t="s">
        <v>1243</v>
      </c>
      <c r="E795" s="26"/>
      <c r="F795" s="26" t="str">
        <f>CONCATENATE(D795," ",E795," ",G795)</f>
        <v xml:space="preserve">Prick Test 581B fal.gyom 3,5ml 1x  </v>
      </c>
      <c r="G795" s="26"/>
      <c r="H795" s="26" t="s">
        <v>1197</v>
      </c>
      <c r="I795" s="26">
        <v>1</v>
      </c>
      <c r="J795" s="26">
        <v>3.5</v>
      </c>
      <c r="K795" s="26"/>
      <c r="L795" s="26" t="s">
        <v>84</v>
      </c>
      <c r="M795" s="26" t="s">
        <v>85</v>
      </c>
      <c r="N795" s="26" t="s">
        <v>30</v>
      </c>
      <c r="O795" s="28">
        <v>45721</v>
      </c>
    </row>
    <row r="796" spans="1:15" ht="15" x14ac:dyDescent="0.2">
      <c r="A796" s="26" t="s">
        <v>1185</v>
      </c>
      <c r="B796" s="26" t="s">
        <v>1198</v>
      </c>
      <c r="C796" s="26" t="s">
        <v>1198</v>
      </c>
      <c r="D796" s="26" t="s">
        <v>1252</v>
      </c>
      <c r="E796" s="26"/>
      <c r="F796" s="26" t="str">
        <f>CONCATENATE(D796," ",E796," ",G796)</f>
        <v xml:space="preserve">Prick Test 507 (angol perjefű)3,5ml 1x  </v>
      </c>
      <c r="G796" s="26"/>
      <c r="H796" s="26" t="s">
        <v>1197</v>
      </c>
      <c r="I796" s="26">
        <v>1</v>
      </c>
      <c r="J796" s="26">
        <v>3.5</v>
      </c>
      <c r="K796" s="26"/>
      <c r="L796" s="26" t="s">
        <v>20</v>
      </c>
      <c r="M796" s="26" t="s">
        <v>20</v>
      </c>
      <c r="N796" s="26" t="s">
        <v>30</v>
      </c>
      <c r="O796" s="28">
        <v>45721</v>
      </c>
    </row>
    <row r="797" spans="1:15" ht="15" x14ac:dyDescent="0.2">
      <c r="A797" s="26" t="s">
        <v>1185</v>
      </c>
      <c r="B797" s="26" t="s">
        <v>1198</v>
      </c>
      <c r="C797" s="26" t="s">
        <v>1198</v>
      </c>
      <c r="D797" s="26" t="s">
        <v>2309</v>
      </c>
      <c r="E797" s="26"/>
      <c r="F797" s="26" t="str">
        <f>CONCATENATE(D797," ",E797," ",G797)</f>
        <v xml:space="preserve">Prick Test 559 Limetree(hársfa)3,5ml 1x  </v>
      </c>
      <c r="G797" s="26"/>
      <c r="H797" s="26" t="s">
        <v>1197</v>
      </c>
      <c r="I797" s="26">
        <v>1</v>
      </c>
      <c r="J797" s="26">
        <v>3.5</v>
      </c>
      <c r="K797" s="26"/>
      <c r="L797" s="26" t="s">
        <v>20</v>
      </c>
      <c r="M797" s="26" t="s">
        <v>20</v>
      </c>
      <c r="N797" s="26" t="s">
        <v>30</v>
      </c>
      <c r="O797" s="28">
        <v>45721</v>
      </c>
    </row>
    <row r="798" spans="1:15" ht="15" x14ac:dyDescent="0.2">
      <c r="A798" s="26" t="s">
        <v>1185</v>
      </c>
      <c r="B798" s="26" t="s">
        <v>1198</v>
      </c>
      <c r="C798" s="26" t="s">
        <v>1198</v>
      </c>
      <c r="D798" s="26" t="s">
        <v>2373</v>
      </c>
      <c r="E798" s="26"/>
      <c r="F798" s="26" t="str">
        <f>CONCATENATE(D798," ",E798," ",G798)</f>
        <v xml:space="preserve">Prick test 126 narancs 3,5l 1x  </v>
      </c>
      <c r="G798" s="26"/>
      <c r="H798" s="26" t="s">
        <v>1197</v>
      </c>
      <c r="I798" s="26">
        <v>1</v>
      </c>
      <c r="J798" s="26">
        <v>3.5</v>
      </c>
      <c r="K798" s="26"/>
      <c r="L798" s="26"/>
      <c r="M798" s="26"/>
      <c r="N798" s="26" t="s">
        <v>30</v>
      </c>
      <c r="O798" s="28">
        <v>45721</v>
      </c>
    </row>
    <row r="799" spans="1:15" ht="15" x14ac:dyDescent="0.2">
      <c r="A799" s="26" t="s">
        <v>1185</v>
      </c>
      <c r="B799" s="26" t="s">
        <v>1198</v>
      </c>
      <c r="C799" s="26" t="s">
        <v>1198</v>
      </c>
      <c r="D799" s="26" t="s">
        <v>2375</v>
      </c>
      <c r="E799" s="26"/>
      <c r="F799" s="26" t="str">
        <f>CONCATENATE(D799," ",E799," ",G799)</f>
        <v xml:space="preserve">Prick test 409 penészatka 3,5ml 1x  </v>
      </c>
      <c r="G799" s="26"/>
      <c r="H799" s="26" t="s">
        <v>1197</v>
      </c>
      <c r="I799" s="26">
        <v>1</v>
      </c>
      <c r="J799" s="26">
        <v>3.5</v>
      </c>
      <c r="K799" s="26"/>
      <c r="L799" s="26"/>
      <c r="M799" s="26"/>
      <c r="N799" s="26" t="s">
        <v>30</v>
      </c>
      <c r="O799" s="28">
        <v>45721</v>
      </c>
    </row>
    <row r="800" spans="1:15" ht="15" x14ac:dyDescent="0.2">
      <c r="A800" s="26" t="s">
        <v>1185</v>
      </c>
      <c r="B800" s="26" t="s">
        <v>1198</v>
      </c>
      <c r="C800" s="26" t="s">
        <v>1198</v>
      </c>
      <c r="D800" s="26" t="s">
        <v>1201</v>
      </c>
      <c r="E800" s="26"/>
      <c r="F800" s="26" t="str">
        <f>CONCATENATE(D800," ",E800," ",G800)</f>
        <v xml:space="preserve">Prick Test 109 Apple (alma) 3,5ml 1x  </v>
      </c>
      <c r="G800" s="26"/>
      <c r="H800" s="26" t="s">
        <v>1197</v>
      </c>
      <c r="I800" s="26">
        <v>1</v>
      </c>
      <c r="J800" s="26">
        <v>3.5</v>
      </c>
      <c r="K800" s="26"/>
      <c r="L800" s="26" t="s">
        <v>84</v>
      </c>
      <c r="M800" s="26" t="s">
        <v>85</v>
      </c>
      <c r="N800" s="26" t="s">
        <v>30</v>
      </c>
      <c r="O800" s="28">
        <v>45721</v>
      </c>
    </row>
    <row r="801" spans="1:15" ht="15" x14ac:dyDescent="0.2">
      <c r="A801" s="26" t="s">
        <v>1185</v>
      </c>
      <c r="B801" s="26" t="s">
        <v>1198</v>
      </c>
      <c r="C801" s="26" t="s">
        <v>1198</v>
      </c>
      <c r="D801" s="26" t="s">
        <v>1202</v>
      </c>
      <c r="E801" s="26"/>
      <c r="F801" s="26" t="str">
        <f>CONCATENATE(D801," ",E801," ",G801)</f>
        <v xml:space="preserve">Prick Test 110 Pear (körte) 3,5ml 1x  </v>
      </c>
      <c r="G801" s="26"/>
      <c r="H801" s="26" t="s">
        <v>1197</v>
      </c>
      <c r="I801" s="26">
        <v>1</v>
      </c>
      <c r="J801" s="26">
        <v>3.5</v>
      </c>
      <c r="K801" s="26"/>
      <c r="L801" s="26" t="s">
        <v>84</v>
      </c>
      <c r="M801" s="26" t="s">
        <v>85</v>
      </c>
      <c r="N801" s="26" t="s">
        <v>30</v>
      </c>
      <c r="O801" s="28">
        <v>45721</v>
      </c>
    </row>
    <row r="802" spans="1:15" ht="15" x14ac:dyDescent="0.2">
      <c r="A802" s="26" t="s">
        <v>1185</v>
      </c>
      <c r="B802" s="26" t="s">
        <v>1198</v>
      </c>
      <c r="C802" s="26" t="s">
        <v>1198</v>
      </c>
      <c r="D802" s="26" t="s">
        <v>1203</v>
      </c>
      <c r="E802" s="26"/>
      <c r="F802" s="26" t="str">
        <f>CONCATENATE(D802," ",E802," ",G802)</f>
        <v xml:space="preserve">Prick Test 112A őbarackhéj 3,5ml 1x  </v>
      </c>
      <c r="G802" s="26"/>
      <c r="H802" s="26" t="s">
        <v>1197</v>
      </c>
      <c r="I802" s="26">
        <v>1</v>
      </c>
      <c r="J802" s="26">
        <v>3.5</v>
      </c>
      <c r="K802" s="26"/>
      <c r="L802" s="26" t="s">
        <v>84</v>
      </c>
      <c r="M802" s="26" t="s">
        <v>85</v>
      </c>
      <c r="N802" s="26" t="s">
        <v>30</v>
      </c>
      <c r="O802" s="28">
        <v>45721</v>
      </c>
    </row>
    <row r="803" spans="1:15" ht="15" x14ac:dyDescent="0.2">
      <c r="A803" s="26" t="s">
        <v>1185</v>
      </c>
      <c r="B803" s="26" t="s">
        <v>1198</v>
      </c>
      <c r="C803" s="26" t="s">
        <v>1198</v>
      </c>
      <c r="D803" s="26" t="s">
        <v>1205</v>
      </c>
      <c r="E803" s="26"/>
      <c r="F803" s="26" t="str">
        <f>CONCATENATE(D803," ",E803," ",G803)</f>
        <v xml:space="preserve">Prick Test 120A szójaliszt 3,5ml 1x  </v>
      </c>
      <c r="G803" s="26"/>
      <c r="H803" s="26" t="s">
        <v>1197</v>
      </c>
      <c r="I803" s="26">
        <v>1</v>
      </c>
      <c r="J803" s="26">
        <v>3.5</v>
      </c>
      <c r="K803" s="26"/>
      <c r="L803" s="26" t="s">
        <v>84</v>
      </c>
      <c r="M803" s="26" t="s">
        <v>85</v>
      </c>
      <c r="N803" s="26" t="s">
        <v>30</v>
      </c>
      <c r="O803" s="28">
        <v>45721</v>
      </c>
    </row>
    <row r="804" spans="1:15" ht="15" x14ac:dyDescent="0.2">
      <c r="A804" s="26" t="s">
        <v>1185</v>
      </c>
      <c r="B804" s="26" t="s">
        <v>1198</v>
      </c>
      <c r="C804" s="26" t="s">
        <v>1198</v>
      </c>
      <c r="D804" s="26" t="s">
        <v>1209</v>
      </c>
      <c r="E804" s="26"/>
      <c r="F804" s="26" t="str">
        <f>CONCATENATE(D804," ",E804," ",G804)</f>
        <v xml:space="preserve">Prick Test 133 Celery (zeller) 3,5ml 1x  </v>
      </c>
      <c r="G804" s="26"/>
      <c r="H804" s="26" t="s">
        <v>1197</v>
      </c>
      <c r="I804" s="26">
        <v>1</v>
      </c>
      <c r="J804" s="26">
        <v>3.5</v>
      </c>
      <c r="K804" s="26"/>
      <c r="L804" s="26" t="s">
        <v>84</v>
      </c>
      <c r="M804" s="26" t="s">
        <v>85</v>
      </c>
      <c r="N804" s="26" t="s">
        <v>30</v>
      </c>
      <c r="O804" s="28">
        <v>45721</v>
      </c>
    </row>
    <row r="805" spans="1:15" ht="15" x14ac:dyDescent="0.2">
      <c r="A805" s="26" t="s">
        <v>1185</v>
      </c>
      <c r="B805" s="26" t="s">
        <v>1198</v>
      </c>
      <c r="C805" s="26" t="s">
        <v>1198</v>
      </c>
      <c r="D805" s="26" t="s">
        <v>1210</v>
      </c>
      <c r="E805" s="26"/>
      <c r="F805" s="26" t="str">
        <f>CONCATENATE(D805," ",E805," ",G805)</f>
        <v xml:space="preserve">Prick Test 136 b.lisz 3,5ml 1x  </v>
      </c>
      <c r="G805" s="26"/>
      <c r="H805" s="26" t="s">
        <v>1197</v>
      </c>
      <c r="I805" s="26">
        <v>1</v>
      </c>
      <c r="J805" s="26">
        <v>3.5</v>
      </c>
      <c r="K805" s="26"/>
      <c r="L805" s="26" t="s">
        <v>84</v>
      </c>
      <c r="M805" s="26" t="s">
        <v>85</v>
      </c>
      <c r="N805" s="26" t="s">
        <v>30</v>
      </c>
      <c r="O805" s="28">
        <v>45721</v>
      </c>
    </row>
    <row r="806" spans="1:15" ht="15" x14ac:dyDescent="0.2">
      <c r="A806" s="26" t="s">
        <v>1185</v>
      </c>
      <c r="B806" s="26" t="s">
        <v>1198</v>
      </c>
      <c r="C806" s="26" t="s">
        <v>1198</v>
      </c>
      <c r="D806" s="26" t="s">
        <v>1211</v>
      </c>
      <c r="E806" s="26"/>
      <c r="F806" s="26" t="str">
        <f>CONCATENATE(D806," ",E806," ",G806)</f>
        <v xml:space="preserve">Prick Test 137 Paradicsom 3,5ml 1x  </v>
      </c>
      <c r="G806" s="26"/>
      <c r="H806" s="26" t="s">
        <v>1197</v>
      </c>
      <c r="I806" s="26">
        <v>1</v>
      </c>
      <c r="J806" s="26">
        <v>3.5</v>
      </c>
      <c r="K806" s="26"/>
      <c r="L806" s="26" t="s">
        <v>84</v>
      </c>
      <c r="M806" s="26" t="s">
        <v>85</v>
      </c>
      <c r="N806" s="26" t="s">
        <v>30</v>
      </c>
      <c r="O806" s="28">
        <v>45721</v>
      </c>
    </row>
    <row r="807" spans="1:15" ht="15" x14ac:dyDescent="0.2">
      <c r="A807" s="26" t="s">
        <v>1185</v>
      </c>
      <c r="B807" s="26" t="s">
        <v>1198</v>
      </c>
      <c r="C807" s="26" t="s">
        <v>1198</v>
      </c>
      <c r="D807" s="26" t="s">
        <v>1212</v>
      </c>
      <c r="E807" s="26"/>
      <c r="F807" s="26" t="str">
        <f>CONCATENATE(D807," ",E807," ",G807)</f>
        <v xml:space="preserve">Prick Test 152C Walnut (dió) 3,5ml 1x  </v>
      </c>
      <c r="G807" s="26"/>
      <c r="H807" s="26" t="s">
        <v>1197</v>
      </c>
      <c r="I807" s="26">
        <v>1</v>
      </c>
      <c r="J807" s="26">
        <v>3.5</v>
      </c>
      <c r="K807" s="26"/>
      <c r="L807" s="26" t="s">
        <v>84</v>
      </c>
      <c r="M807" s="26" t="s">
        <v>85</v>
      </c>
      <c r="N807" s="26" t="s">
        <v>30</v>
      </c>
      <c r="O807" s="28">
        <v>45721</v>
      </c>
    </row>
    <row r="808" spans="1:15" ht="15" x14ac:dyDescent="0.2">
      <c r="A808" s="26" t="s">
        <v>1185</v>
      </c>
      <c r="B808" s="26" t="s">
        <v>1198</v>
      </c>
      <c r="C808" s="26" t="s">
        <v>1198</v>
      </c>
      <c r="D808" s="26" t="s">
        <v>1214</v>
      </c>
      <c r="E808" s="26"/>
      <c r="F808" s="26" t="str">
        <f>CONCATENATE(D808," ",E808," ",G808)</f>
        <v xml:space="preserve">Prick Test 152L Kiwi (kivi) 3,5ml 1x  </v>
      </c>
      <c r="G808" s="26"/>
      <c r="H808" s="26" t="s">
        <v>1197</v>
      </c>
      <c r="I808" s="26">
        <v>1</v>
      </c>
      <c r="J808" s="26">
        <v>3.5</v>
      </c>
      <c r="K808" s="26"/>
      <c r="L808" s="26" t="s">
        <v>84</v>
      </c>
      <c r="M808" s="26" t="s">
        <v>85</v>
      </c>
      <c r="N808" s="26" t="s">
        <v>30</v>
      </c>
      <c r="O808" s="28">
        <v>45721</v>
      </c>
    </row>
    <row r="809" spans="1:15" ht="15" x14ac:dyDescent="0.2">
      <c r="A809" s="26" t="s">
        <v>1185</v>
      </c>
      <c r="B809" s="26" t="s">
        <v>1198</v>
      </c>
      <c r="C809" s="26" t="s">
        <v>1198</v>
      </c>
      <c r="D809" s="26" t="s">
        <v>1219</v>
      </c>
      <c r="E809" s="26"/>
      <c r="F809" s="26" t="str">
        <f>CONCATENATE(D809," ",E809," ",G809)</f>
        <v xml:space="preserve">Prick Test 224 Cow lactoalbumin 3,5ml 1x  </v>
      </c>
      <c r="G809" s="26"/>
      <c r="H809" s="26" t="s">
        <v>1197</v>
      </c>
      <c r="I809" s="26">
        <v>1</v>
      </c>
      <c r="J809" s="26">
        <v>3.5</v>
      </c>
      <c r="K809" s="26"/>
      <c r="L809" s="26" t="s">
        <v>84</v>
      </c>
      <c r="M809" s="26" t="s">
        <v>85</v>
      </c>
      <c r="N809" s="26" t="s">
        <v>30</v>
      </c>
      <c r="O809" s="28">
        <v>45721</v>
      </c>
    </row>
    <row r="810" spans="1:15" ht="15" x14ac:dyDescent="0.2">
      <c r="A810" s="26" t="s">
        <v>1185</v>
      </c>
      <c r="B810" s="26" t="s">
        <v>1198</v>
      </c>
      <c r="C810" s="26" t="s">
        <v>1198</v>
      </c>
      <c r="D810" s="26" t="s">
        <v>1222</v>
      </c>
      <c r="E810" s="26"/>
      <c r="F810" s="26" t="str">
        <f>CONCATENATE(D810," ",E810," ",G810)</f>
        <v xml:space="preserve">Prick Test 239 tojásfehérje 3,5ml 1x  </v>
      </c>
      <c r="G810" s="26"/>
      <c r="H810" s="26" t="s">
        <v>1197</v>
      </c>
      <c r="I810" s="26">
        <v>1</v>
      </c>
      <c r="J810" s="26">
        <v>3.5</v>
      </c>
      <c r="K810" s="26"/>
      <c r="L810" s="26" t="s">
        <v>84</v>
      </c>
      <c r="M810" s="26" t="s">
        <v>85</v>
      </c>
      <c r="N810" s="26" t="s">
        <v>30</v>
      </c>
      <c r="O810" s="28">
        <v>45721</v>
      </c>
    </row>
    <row r="811" spans="1:15" ht="15" x14ac:dyDescent="0.2">
      <c r="A811" s="26" t="s">
        <v>1185</v>
      </c>
      <c r="B811" s="26" t="s">
        <v>1198</v>
      </c>
      <c r="C811" s="26" t="s">
        <v>1198</v>
      </c>
      <c r="D811" s="26" t="s">
        <v>1223</v>
      </c>
      <c r="E811" s="26"/>
      <c r="F811" s="26" t="str">
        <f>CONCATENATE(D811," ",E811," ",G811)</f>
        <v xml:space="preserve">Prick Test 240 tojássárgája 3,5ml 1x  </v>
      </c>
      <c r="G811" s="26"/>
      <c r="H811" s="26" t="s">
        <v>1197</v>
      </c>
      <c r="I811" s="26">
        <v>1</v>
      </c>
      <c r="J811" s="26">
        <v>3.5</v>
      </c>
      <c r="K811" s="26"/>
      <c r="L811" s="26" t="s">
        <v>84</v>
      </c>
      <c r="M811" s="26" t="s">
        <v>85</v>
      </c>
      <c r="N811" s="26" t="s">
        <v>30</v>
      </c>
      <c r="O811" s="28">
        <v>45721</v>
      </c>
    </row>
    <row r="812" spans="1:15" ht="15" x14ac:dyDescent="0.2">
      <c r="A812" s="26" t="s">
        <v>1185</v>
      </c>
      <c r="B812" s="26" t="s">
        <v>1198</v>
      </c>
      <c r="C812" s="26" t="s">
        <v>1198</v>
      </c>
      <c r="D812" s="26" t="s">
        <v>1224</v>
      </c>
      <c r="E812" s="26"/>
      <c r="F812" s="26" t="str">
        <f>CONCATENATE(D812," ",E812," ",G812)</f>
        <v xml:space="preserve">Prick Test 241 Beef (marhahús) 3,5ml 1x  </v>
      </c>
      <c r="G812" s="26"/>
      <c r="H812" s="26" t="s">
        <v>1197</v>
      </c>
      <c r="I812" s="26">
        <v>1</v>
      </c>
      <c r="J812" s="26">
        <v>3.5</v>
      </c>
      <c r="K812" s="26"/>
      <c r="L812" s="26" t="s">
        <v>84</v>
      </c>
      <c r="M812" s="26" t="s">
        <v>85</v>
      </c>
      <c r="N812" s="26" t="s">
        <v>30</v>
      </c>
      <c r="O812" s="28">
        <v>45721</v>
      </c>
    </row>
    <row r="813" spans="1:15" ht="15" x14ac:dyDescent="0.2">
      <c r="A813" s="26" t="s">
        <v>1185</v>
      </c>
      <c r="B813" s="26" t="s">
        <v>1198</v>
      </c>
      <c r="C813" s="26" t="s">
        <v>1198</v>
      </c>
      <c r="D813" s="26" t="s">
        <v>1225</v>
      </c>
      <c r="E813" s="26"/>
      <c r="F813" s="26" t="str">
        <f>CONCATENATE(D813," ",E813," ",G813)</f>
        <v xml:space="preserve">Prick Test 246 Pork (sertéshús) 3,5ml 1x  </v>
      </c>
      <c r="G813" s="26"/>
      <c r="H813" s="26" t="s">
        <v>1197</v>
      </c>
      <c r="I813" s="26">
        <v>1</v>
      </c>
      <c r="J813" s="26">
        <v>3.5</v>
      </c>
      <c r="K813" s="26"/>
      <c r="L813" s="26" t="s">
        <v>84</v>
      </c>
      <c r="M813" s="26" t="s">
        <v>85</v>
      </c>
      <c r="N813" s="26" t="s">
        <v>30</v>
      </c>
      <c r="O813" s="28">
        <v>45721</v>
      </c>
    </row>
    <row r="814" spans="1:15" ht="15" x14ac:dyDescent="0.2">
      <c r="A814" s="26" t="s">
        <v>1185</v>
      </c>
      <c r="B814" s="26" t="s">
        <v>1198</v>
      </c>
      <c r="C814" s="26" t="s">
        <v>1198</v>
      </c>
      <c r="D814" s="26" t="s">
        <v>1226</v>
      </c>
      <c r="E814" s="26"/>
      <c r="F814" s="26" t="str">
        <f>CONCATENATE(D814," ",E814," ",G814)</f>
        <v xml:space="preserve">Prick Test 255 Altern. alter. 3,5ml 1x  </v>
      </c>
      <c r="G814" s="26"/>
      <c r="H814" s="26" t="s">
        <v>1197</v>
      </c>
      <c r="I814" s="26">
        <v>1</v>
      </c>
      <c r="J814" s="26">
        <v>3.5</v>
      </c>
      <c r="K814" s="26"/>
      <c r="L814" s="26" t="s">
        <v>84</v>
      </c>
      <c r="M814" s="26" t="s">
        <v>85</v>
      </c>
      <c r="N814" s="26" t="s">
        <v>30</v>
      </c>
      <c r="O814" s="28">
        <v>45721</v>
      </c>
    </row>
    <row r="815" spans="1:15" ht="15" x14ac:dyDescent="0.2">
      <c r="A815" s="26" t="s">
        <v>1185</v>
      </c>
      <c r="B815" s="26" t="s">
        <v>1198</v>
      </c>
      <c r="C815" s="26" t="s">
        <v>1198</v>
      </c>
      <c r="D815" s="26" t="s">
        <v>1228</v>
      </c>
      <c r="E815" s="26"/>
      <c r="F815" s="26" t="str">
        <f>CONCATENATE(D815," ",E815," ",G815)</f>
        <v xml:space="preserve">Prick Test 267 Candida Albicans 3,5ml 1x  </v>
      </c>
      <c r="G815" s="26"/>
      <c r="H815" s="26" t="s">
        <v>1197</v>
      </c>
      <c r="I815" s="26">
        <v>1</v>
      </c>
      <c r="J815" s="26">
        <v>3.5</v>
      </c>
      <c r="K815" s="26"/>
      <c r="L815" s="26" t="s">
        <v>84</v>
      </c>
      <c r="M815" s="26" t="s">
        <v>85</v>
      </c>
      <c r="N815" s="26" t="s">
        <v>30</v>
      </c>
      <c r="O815" s="28">
        <v>45721</v>
      </c>
    </row>
    <row r="816" spans="1:15" ht="15" x14ac:dyDescent="0.2">
      <c r="A816" s="26" t="s">
        <v>1185</v>
      </c>
      <c r="B816" s="26" t="s">
        <v>1198</v>
      </c>
      <c r="C816" s="26" t="s">
        <v>1198</v>
      </c>
      <c r="D816" s="26" t="s">
        <v>1229</v>
      </c>
      <c r="E816" s="26"/>
      <c r="F816" s="26" t="str">
        <f>CONCATENATE(D816," ",E816," ",G816)</f>
        <v xml:space="preserve">Prick Test 2B Latex 3,5ml 1x  </v>
      </c>
      <c r="G816" s="26"/>
      <c r="H816" s="26" t="s">
        <v>1197</v>
      </c>
      <c r="I816" s="26">
        <v>1</v>
      </c>
      <c r="J816" s="26">
        <v>3.5</v>
      </c>
      <c r="K816" s="26"/>
      <c r="L816" s="26" t="s">
        <v>84</v>
      </c>
      <c r="M816" s="26" t="s">
        <v>85</v>
      </c>
      <c r="N816" s="26" t="s">
        <v>30</v>
      </c>
      <c r="O816" s="28">
        <v>45721</v>
      </c>
    </row>
    <row r="817" spans="1:15" ht="15" x14ac:dyDescent="0.2">
      <c r="A817" s="26" t="s">
        <v>1185</v>
      </c>
      <c r="B817" s="26" t="s">
        <v>1198</v>
      </c>
      <c r="C817" s="26" t="s">
        <v>1198</v>
      </c>
      <c r="D817" s="26" t="s">
        <v>1230</v>
      </c>
      <c r="E817" s="26"/>
      <c r="F817" s="26" t="str">
        <f>CONCATENATE(D817," ",E817," ",G817)</f>
        <v xml:space="preserve">Prick Test 36 Dermat.pter atka 3,5ml 1x  </v>
      </c>
      <c r="G817" s="26"/>
      <c r="H817" s="26" t="s">
        <v>1197</v>
      </c>
      <c r="I817" s="26">
        <v>1</v>
      </c>
      <c r="J817" s="26">
        <v>3.5</v>
      </c>
      <c r="K817" s="26"/>
      <c r="L817" s="26" t="s">
        <v>84</v>
      </c>
      <c r="M817" s="26" t="s">
        <v>85</v>
      </c>
      <c r="N817" s="26" t="s">
        <v>30</v>
      </c>
      <c r="O817" s="28">
        <v>45721</v>
      </c>
    </row>
    <row r="818" spans="1:15" ht="15" x14ac:dyDescent="0.2">
      <c r="A818" s="26" t="s">
        <v>1185</v>
      </c>
      <c r="B818" s="26" t="s">
        <v>1198</v>
      </c>
      <c r="C818" s="26" t="s">
        <v>1198</v>
      </c>
      <c r="D818" s="26" t="s">
        <v>1231</v>
      </c>
      <c r="E818" s="26"/>
      <c r="F818" s="26" t="str">
        <f>CONCATENATE(D818," ",E818," ",G818)</f>
        <v xml:space="preserve">Prick Test 404 svábbogár 3,5ml 1x  </v>
      </c>
      <c r="G818" s="26"/>
      <c r="H818" s="26" t="s">
        <v>1197</v>
      </c>
      <c r="I818" s="26">
        <v>1</v>
      </c>
      <c r="J818" s="26">
        <v>3.5</v>
      </c>
      <c r="K818" s="26"/>
      <c r="L818" s="26" t="s">
        <v>84</v>
      </c>
      <c r="M818" s="26" t="s">
        <v>85</v>
      </c>
      <c r="N818" s="26" t="s">
        <v>30</v>
      </c>
      <c r="O818" s="28">
        <v>45721</v>
      </c>
    </row>
    <row r="819" spans="1:15" ht="15" x14ac:dyDescent="0.2">
      <c r="A819" s="26" t="s">
        <v>1185</v>
      </c>
      <c r="B819" s="26" t="s">
        <v>1198</v>
      </c>
      <c r="C819" s="26" t="s">
        <v>1198</v>
      </c>
      <c r="D819" s="26" t="s">
        <v>1232</v>
      </c>
      <c r="E819" s="26"/>
      <c r="F819" s="26" t="str">
        <f>CONCATENATE(D819," ",E819," ",G819)</f>
        <v xml:space="preserve">Prick Test 42 Dermatoph F. atka 3,5ml 1x  </v>
      </c>
      <c r="G819" s="26"/>
      <c r="H819" s="26" t="s">
        <v>1197</v>
      </c>
      <c r="I819" s="26">
        <v>1</v>
      </c>
      <c r="J819" s="26">
        <v>3.5</v>
      </c>
      <c r="K819" s="26"/>
      <c r="L819" s="26" t="s">
        <v>84</v>
      </c>
      <c r="M819" s="26" t="s">
        <v>85</v>
      </c>
      <c r="N819" s="26" t="s">
        <v>30</v>
      </c>
      <c r="O819" s="28">
        <v>45721</v>
      </c>
    </row>
    <row r="820" spans="1:15" ht="15" x14ac:dyDescent="0.2">
      <c r="A820" s="26" t="s">
        <v>1185</v>
      </c>
      <c r="B820" s="26" t="s">
        <v>1198</v>
      </c>
      <c r="C820" s="26" t="s">
        <v>1198</v>
      </c>
      <c r="D820" s="26" t="s">
        <v>1233</v>
      </c>
      <c r="E820" s="26"/>
      <c r="F820" s="26" t="str">
        <f>CONCATENATE(D820," ",E820," ",G820)</f>
        <v xml:space="preserve">Prick Test 43 hörcsögszőr 3,5ml 1x  </v>
      </c>
      <c r="G820" s="26"/>
      <c r="H820" s="26" t="s">
        <v>1197</v>
      </c>
      <c r="I820" s="26">
        <v>1</v>
      </c>
      <c r="J820" s="26">
        <v>3.5</v>
      </c>
      <c r="K820" s="26"/>
      <c r="L820" s="26" t="s">
        <v>84</v>
      </c>
      <c r="M820" s="26" t="s">
        <v>85</v>
      </c>
      <c r="N820" s="26" t="s">
        <v>30</v>
      </c>
      <c r="O820" s="28">
        <v>45721</v>
      </c>
    </row>
    <row r="821" spans="1:15" ht="15" x14ac:dyDescent="0.2">
      <c r="A821" s="26" t="s">
        <v>1185</v>
      </c>
      <c r="B821" s="26" t="s">
        <v>1198</v>
      </c>
      <c r="C821" s="26" t="s">
        <v>1198</v>
      </c>
      <c r="D821" s="26" t="s">
        <v>1234</v>
      </c>
      <c r="E821" s="26"/>
      <c r="F821" s="26" t="str">
        <f>CONCATENATE(D821," ",E821," ",G821)</f>
        <v xml:space="preserve">Prick Test 48 Dog (kutyaszőr) 3,5ml 1x  </v>
      </c>
      <c r="G821" s="26"/>
      <c r="H821" s="26" t="s">
        <v>1197</v>
      </c>
      <c r="I821" s="26">
        <v>1</v>
      </c>
      <c r="J821" s="26">
        <v>3.5</v>
      </c>
      <c r="K821" s="26"/>
      <c r="L821" s="26" t="s">
        <v>84</v>
      </c>
      <c r="M821" s="26" t="s">
        <v>85</v>
      </c>
      <c r="N821" s="26" t="s">
        <v>30</v>
      </c>
      <c r="O821" s="28">
        <v>45721</v>
      </c>
    </row>
    <row r="822" spans="1:15" ht="15" x14ac:dyDescent="0.2">
      <c r="A822" s="26" t="s">
        <v>1185</v>
      </c>
      <c r="B822" s="26" t="s">
        <v>1198</v>
      </c>
      <c r="C822" s="26" t="s">
        <v>1198</v>
      </c>
      <c r="D822" s="26" t="s">
        <v>1235</v>
      </c>
      <c r="E822" s="26"/>
      <c r="F822" s="26" t="str">
        <f>CONCATENATE(D822," ",E822," ",G822)</f>
        <v xml:space="preserve">Prick Test 49 Cat (macskaszőr) 3,5ml 1x  </v>
      </c>
      <c r="G822" s="26"/>
      <c r="H822" s="26" t="s">
        <v>1197</v>
      </c>
      <c r="I822" s="26">
        <v>1</v>
      </c>
      <c r="J822" s="26">
        <v>3.5</v>
      </c>
      <c r="K822" s="26"/>
      <c r="L822" s="26" t="s">
        <v>84</v>
      </c>
      <c r="M822" s="26" t="s">
        <v>85</v>
      </c>
      <c r="N822" s="26" t="s">
        <v>30</v>
      </c>
      <c r="O822" s="28">
        <v>45721</v>
      </c>
    </row>
    <row r="823" spans="1:15" ht="15" x14ac:dyDescent="0.2">
      <c r="A823" s="26" t="s">
        <v>1185</v>
      </c>
      <c r="B823" s="26" t="s">
        <v>1198</v>
      </c>
      <c r="C823" s="26" t="s">
        <v>1198</v>
      </c>
      <c r="D823" s="26" t="s">
        <v>1237</v>
      </c>
      <c r="E823" s="26"/>
      <c r="F823" s="26" t="str">
        <f>CONCATENATE(D823," ",E823," ",G823)</f>
        <v xml:space="preserve">Prick Test 516 Rye (rozs) 3,5ml 1x  </v>
      </c>
      <c r="G823" s="26"/>
      <c r="H823" s="26" t="s">
        <v>1197</v>
      </c>
      <c r="I823" s="26">
        <v>1</v>
      </c>
      <c r="J823" s="26">
        <v>3.5</v>
      </c>
      <c r="K823" s="26"/>
      <c r="L823" s="26" t="s">
        <v>84</v>
      </c>
      <c r="M823" s="26" t="s">
        <v>85</v>
      </c>
      <c r="N823" s="26" t="s">
        <v>30</v>
      </c>
      <c r="O823" s="28">
        <v>45721</v>
      </c>
    </row>
    <row r="824" spans="1:15" ht="15" x14ac:dyDescent="0.2">
      <c r="A824" s="26" t="s">
        <v>1185</v>
      </c>
      <c r="B824" s="26" t="s">
        <v>1198</v>
      </c>
      <c r="C824" s="26" t="s">
        <v>1198</v>
      </c>
      <c r="D824" s="26" t="s">
        <v>1239</v>
      </c>
      <c r="E824" s="26"/>
      <c r="F824" s="26" t="str">
        <f>CONCATENATE(D824," ",E824," ",G824)</f>
        <v xml:space="preserve">Prick Test 561 (f.nyírfa)3,5ml 1x  </v>
      </c>
      <c r="G824" s="26"/>
      <c r="H824" s="26" t="s">
        <v>1197</v>
      </c>
      <c r="I824" s="26">
        <v>1</v>
      </c>
      <c r="J824" s="26">
        <v>3.5</v>
      </c>
      <c r="K824" s="26"/>
      <c r="L824" s="26" t="s">
        <v>84</v>
      </c>
      <c r="M824" s="26" t="s">
        <v>85</v>
      </c>
      <c r="N824" s="26" t="s">
        <v>30</v>
      </c>
      <c r="O824" s="28">
        <v>45721</v>
      </c>
    </row>
    <row r="825" spans="1:15" ht="15" x14ac:dyDescent="0.2">
      <c r="A825" s="26" t="s">
        <v>1185</v>
      </c>
      <c r="B825" s="26" t="s">
        <v>1198</v>
      </c>
      <c r="C825" s="26" t="s">
        <v>1198</v>
      </c>
      <c r="D825" s="26" t="s">
        <v>1240</v>
      </c>
      <c r="E825" s="26"/>
      <c r="F825" s="26" t="str">
        <f>CONCATENATE(D825," ",E825," ",G825)</f>
        <v xml:space="preserve">Prick Test 562 Hazel(mogyorófa) 3,5ml 1x  </v>
      </c>
      <c r="G825" s="26"/>
      <c r="H825" s="26" t="s">
        <v>1197</v>
      </c>
      <c r="I825" s="26">
        <v>1</v>
      </c>
      <c r="J825" s="26">
        <v>3.5</v>
      </c>
      <c r="K825" s="26"/>
      <c r="L825" s="26" t="s">
        <v>84</v>
      </c>
      <c r="M825" s="26" t="s">
        <v>85</v>
      </c>
      <c r="N825" s="26" t="s">
        <v>30</v>
      </c>
      <c r="O825" s="28">
        <v>45721</v>
      </c>
    </row>
    <row r="826" spans="1:15" ht="15" x14ac:dyDescent="0.2">
      <c r="A826" s="26" t="s">
        <v>1185</v>
      </c>
      <c r="B826" s="26" t="s">
        <v>1198</v>
      </c>
      <c r="C826" s="26" t="s">
        <v>1198</v>
      </c>
      <c r="D826" s="26" t="s">
        <v>1241</v>
      </c>
      <c r="E826" s="26"/>
      <c r="F826" s="26" t="str">
        <f>CONCATENATE(D826," ",E826," ",G826)</f>
        <v xml:space="preserve">Prick Test 572 Poplar (nyárfa) 3,5ml 1x  </v>
      </c>
      <c r="G826" s="26"/>
      <c r="H826" s="26" t="s">
        <v>1197</v>
      </c>
      <c r="I826" s="26">
        <v>1</v>
      </c>
      <c r="J826" s="26">
        <v>3.5</v>
      </c>
      <c r="K826" s="26"/>
      <c r="L826" s="26" t="s">
        <v>84</v>
      </c>
      <c r="M826" s="26" t="s">
        <v>85</v>
      </c>
      <c r="N826" s="26" t="s">
        <v>30</v>
      </c>
      <c r="O826" s="28">
        <v>45721</v>
      </c>
    </row>
    <row r="827" spans="1:15" ht="15" x14ac:dyDescent="0.2">
      <c r="A827" s="26" t="s">
        <v>1185</v>
      </c>
      <c r="B827" s="26" t="s">
        <v>1198</v>
      </c>
      <c r="C827" s="26" t="s">
        <v>1198</v>
      </c>
      <c r="D827" s="26" t="s">
        <v>1244</v>
      </c>
      <c r="E827" s="26"/>
      <c r="F827" s="26" t="str">
        <f>CONCATENATE(D827," ",E827," ",G827)</f>
        <v xml:space="preserve">Prick Test 594 Beech (bükkfa) 3,5ml 1x  </v>
      </c>
      <c r="G827" s="26"/>
      <c r="H827" s="26" t="s">
        <v>1197</v>
      </c>
      <c r="I827" s="26">
        <v>1</v>
      </c>
      <c r="J827" s="26">
        <v>3.5</v>
      </c>
      <c r="K827" s="26"/>
      <c r="L827" s="26" t="s">
        <v>84</v>
      </c>
      <c r="M827" s="26" t="s">
        <v>85</v>
      </c>
      <c r="N827" s="26" t="s">
        <v>30</v>
      </c>
      <c r="O827" s="28">
        <v>45721</v>
      </c>
    </row>
    <row r="828" spans="1:15" ht="15" x14ac:dyDescent="0.2">
      <c r="A828" s="26" t="s">
        <v>1185</v>
      </c>
      <c r="B828" s="26" t="s">
        <v>1198</v>
      </c>
      <c r="C828" s="26" t="s">
        <v>1198</v>
      </c>
      <c r="D828" s="26" t="s">
        <v>1245</v>
      </c>
      <c r="E828" s="26"/>
      <c r="F828" s="26" t="str">
        <f>CONCATENATE(D828," ",E828," ",G828)</f>
        <v xml:space="preserve">Prick Test 636 (útifű) 3,5ml 1x  </v>
      </c>
      <c r="G828" s="26"/>
      <c r="H828" s="26" t="s">
        <v>1197</v>
      </c>
      <c r="I828" s="26">
        <v>1</v>
      </c>
      <c r="J828" s="26">
        <v>3.5</v>
      </c>
      <c r="K828" s="26"/>
      <c r="L828" s="26" t="s">
        <v>84</v>
      </c>
      <c r="M828" s="26" t="s">
        <v>85</v>
      </c>
      <c r="N828" s="26" t="s">
        <v>30</v>
      </c>
      <c r="O828" s="28">
        <v>45721</v>
      </c>
    </row>
    <row r="829" spans="1:15" ht="15" x14ac:dyDescent="0.2">
      <c r="A829" s="26" t="s">
        <v>1185</v>
      </c>
      <c r="B829" s="26" t="s">
        <v>1198</v>
      </c>
      <c r="C829" s="26" t="s">
        <v>1198</v>
      </c>
      <c r="D829" s="26" t="s">
        <v>1247</v>
      </c>
      <c r="E829" s="26"/>
      <c r="F829" s="26" t="str">
        <f>CONCATENATE(D829," ",E829," ",G829)</f>
        <v xml:space="preserve">Prick Test 84 rozsliszt 3,5ml 1x  </v>
      </c>
      <c r="G829" s="26"/>
      <c r="H829" s="26" t="s">
        <v>1197</v>
      </c>
      <c r="I829" s="26">
        <v>1</v>
      </c>
      <c r="J829" s="26">
        <v>3.5</v>
      </c>
      <c r="K829" s="26"/>
      <c r="L829" s="26" t="s">
        <v>84</v>
      </c>
      <c r="M829" s="26" t="s">
        <v>85</v>
      </c>
      <c r="N829" s="26" t="s">
        <v>30</v>
      </c>
      <c r="O829" s="28">
        <v>45721</v>
      </c>
    </row>
    <row r="830" spans="1:15" ht="15" x14ac:dyDescent="0.2">
      <c r="A830" s="26" t="s">
        <v>1185</v>
      </c>
      <c r="B830" s="26" t="s">
        <v>1198</v>
      </c>
      <c r="C830" s="26" t="s">
        <v>1198</v>
      </c>
      <c r="D830" s="26" t="s">
        <v>1250</v>
      </c>
      <c r="E830" s="26"/>
      <c r="F830" s="26" t="str">
        <f>CONCATENATE(D830," ",E830," ",G830)</f>
        <v xml:space="preserve">Prick Test R99 Dermat.Mix atka 3,5ml 1x  </v>
      </c>
      <c r="G830" s="26"/>
      <c r="H830" s="26" t="s">
        <v>1197</v>
      </c>
      <c r="I830" s="26">
        <v>1</v>
      </c>
      <c r="J830" s="26">
        <v>3.5</v>
      </c>
      <c r="K830" s="26"/>
      <c r="L830" s="26" t="s">
        <v>84</v>
      </c>
      <c r="M830" s="26" t="s">
        <v>85</v>
      </c>
      <c r="N830" s="26" t="s">
        <v>30</v>
      </c>
      <c r="O830" s="28">
        <v>45721</v>
      </c>
    </row>
    <row r="831" spans="1:15" ht="15" x14ac:dyDescent="0.2">
      <c r="A831" s="26" t="s">
        <v>1185</v>
      </c>
      <c r="B831" s="26" t="s">
        <v>1198</v>
      </c>
      <c r="C831" s="26" t="s">
        <v>1198</v>
      </c>
      <c r="D831" s="26" t="s">
        <v>1251</v>
      </c>
      <c r="E831" s="26"/>
      <c r="F831" s="26" t="str">
        <f>CONCATENATE(D831," ",E831," ",G831)</f>
        <v xml:space="preserve">Prick test 274 Penicillium chr. 3,5ml 1x  </v>
      </c>
      <c r="G831" s="26"/>
      <c r="H831" s="26" t="s">
        <v>1197</v>
      </c>
      <c r="I831" s="26">
        <v>1</v>
      </c>
      <c r="J831" s="26">
        <v>3.5</v>
      </c>
      <c r="K831" s="26"/>
      <c r="L831" s="26" t="s">
        <v>20</v>
      </c>
      <c r="M831" s="26" t="s">
        <v>20</v>
      </c>
      <c r="N831" s="26" t="s">
        <v>30</v>
      </c>
      <c r="O831" s="28">
        <v>45721</v>
      </c>
    </row>
    <row r="832" spans="1:15" ht="15" x14ac:dyDescent="0.2">
      <c r="A832" s="26" t="s">
        <v>1185</v>
      </c>
      <c r="B832" s="26" t="s">
        <v>1198</v>
      </c>
      <c r="C832" s="26" t="s">
        <v>1198</v>
      </c>
      <c r="D832" s="26" t="s">
        <v>1255</v>
      </c>
      <c r="E832" s="26"/>
      <c r="F832" s="26" t="str">
        <f>CONCATENATE(D832," ",E832," ",G832)</f>
        <v xml:space="preserve">Prick Test 677 Plane (platán) 3,5ml 1x  </v>
      </c>
      <c r="G832" s="26"/>
      <c r="H832" s="26" t="s">
        <v>1197</v>
      </c>
      <c r="I832" s="26">
        <v>1</v>
      </c>
      <c r="J832" s="26">
        <v>3.5</v>
      </c>
      <c r="K832" s="26"/>
      <c r="L832" s="26" t="s">
        <v>20</v>
      </c>
      <c r="M832" s="26" t="s">
        <v>20</v>
      </c>
      <c r="N832" s="26" t="s">
        <v>30</v>
      </c>
      <c r="O832" s="28">
        <v>45721</v>
      </c>
    </row>
    <row r="833" spans="1:15" ht="15" x14ac:dyDescent="0.2">
      <c r="A833" s="26" t="s">
        <v>1185</v>
      </c>
      <c r="B833" s="26" t="s">
        <v>1198</v>
      </c>
      <c r="C833" s="26" t="s">
        <v>1198</v>
      </c>
      <c r="D833" s="26" t="s">
        <v>1256</v>
      </c>
      <c r="E833" s="26"/>
      <c r="F833" s="26" t="str">
        <f>CONCATENATE(D833," ",E833," ",G833)</f>
        <v xml:space="preserve">Prick Test 81 Cornfl. kuk.liszt 3,5ml 1x  </v>
      </c>
      <c r="G833" s="26"/>
      <c r="H833" s="26" t="s">
        <v>1197</v>
      </c>
      <c r="I833" s="26">
        <v>1</v>
      </c>
      <c r="J833" s="26">
        <v>3.5</v>
      </c>
      <c r="K833" s="26"/>
      <c r="L833" s="26" t="s">
        <v>20</v>
      </c>
      <c r="M833" s="26" t="s">
        <v>20</v>
      </c>
      <c r="N833" s="26" t="s">
        <v>30</v>
      </c>
      <c r="O833" s="28">
        <v>45721</v>
      </c>
    </row>
    <row r="834" spans="1:15" ht="15" x14ac:dyDescent="0.2">
      <c r="A834" s="26" t="s">
        <v>1185</v>
      </c>
      <c r="B834" s="26" t="s">
        <v>1198</v>
      </c>
      <c r="C834" s="26" t="s">
        <v>1198</v>
      </c>
      <c r="D834" s="26" t="s">
        <v>1259</v>
      </c>
      <c r="E834" s="26"/>
      <c r="F834" s="26" t="str">
        <f>CONCATENATE(D834," ",E834," ",G834)</f>
        <v xml:space="preserve">Prick Test R32 Aspergilli mix 3,5ml 1x  </v>
      </c>
      <c r="G834" s="26"/>
      <c r="H834" s="26" t="s">
        <v>1197</v>
      </c>
      <c r="I834" s="26">
        <v>1</v>
      </c>
      <c r="J834" s="26">
        <v>3.5</v>
      </c>
      <c r="K834" s="26"/>
      <c r="L834" s="26" t="s">
        <v>20</v>
      </c>
      <c r="M834" s="26" t="s">
        <v>20</v>
      </c>
      <c r="N834" s="26" t="s">
        <v>30</v>
      </c>
      <c r="O834" s="28">
        <v>45721</v>
      </c>
    </row>
    <row r="835" spans="1:15" ht="15" x14ac:dyDescent="0.2">
      <c r="A835" s="26" t="s">
        <v>1185</v>
      </c>
      <c r="B835" s="26" t="s">
        <v>1198</v>
      </c>
      <c r="C835" s="26" t="s">
        <v>1198</v>
      </c>
      <c r="D835" s="26" t="s">
        <v>1260</v>
      </c>
      <c r="E835" s="26"/>
      <c r="F835" s="26" t="str">
        <f>CONCATENATE(D835," ",E835," ",G835)</f>
        <v xml:space="preserve">Prick Test R8 CerealsMix gabona 3,5ml 1x  </v>
      </c>
      <c r="G835" s="26"/>
      <c r="H835" s="26" t="s">
        <v>1197</v>
      </c>
      <c r="I835" s="26">
        <v>1</v>
      </c>
      <c r="J835" s="26">
        <v>3.5</v>
      </c>
      <c r="K835" s="26"/>
      <c r="L835" s="26" t="s">
        <v>20</v>
      </c>
      <c r="M835" s="26" t="s">
        <v>20</v>
      </c>
      <c r="N835" s="26" t="s">
        <v>30</v>
      </c>
      <c r="O835" s="28">
        <v>45721</v>
      </c>
    </row>
    <row r="836" spans="1:15" ht="15" x14ac:dyDescent="0.2">
      <c r="A836" s="26" t="s">
        <v>1185</v>
      </c>
      <c r="B836" s="26" t="s">
        <v>1198</v>
      </c>
      <c r="C836" s="26" t="s">
        <v>1198</v>
      </c>
      <c r="D836" s="26" t="s">
        <v>2374</v>
      </c>
      <c r="E836" s="26"/>
      <c r="F836" s="26" t="str">
        <f>CONCATENATE(D836," ",E836," ",G836)</f>
        <v xml:space="preserve">Prick test 183 kagyló 3,5ml 1x  </v>
      </c>
      <c r="G836" s="26"/>
      <c r="H836" s="26" t="s">
        <v>1197</v>
      </c>
      <c r="I836" s="26">
        <v>1</v>
      </c>
      <c r="J836" s="26">
        <v>3.5</v>
      </c>
      <c r="K836" s="26"/>
      <c r="L836" s="26"/>
      <c r="M836" s="26"/>
      <c r="N836" s="26" t="s">
        <v>30</v>
      </c>
      <c r="O836" s="28">
        <v>45721</v>
      </c>
    </row>
    <row r="837" spans="1:15" ht="15" x14ac:dyDescent="0.2">
      <c r="A837" s="4" t="s">
        <v>1185</v>
      </c>
      <c r="B837" s="4" t="s">
        <v>2594</v>
      </c>
      <c r="C837" s="4" t="s">
        <v>2594</v>
      </c>
      <c r="D837" s="4" t="s">
        <v>2592</v>
      </c>
      <c r="E837" s="4"/>
      <c r="F837" s="4" t="str">
        <f>CONCATENATE(D837," ",E837," ",G837)</f>
        <v xml:space="preserve">MODEYSO 125 mg capsules 10x  </v>
      </c>
      <c r="G837" s="4"/>
      <c r="H837" s="4" t="s">
        <v>40</v>
      </c>
      <c r="I837" s="4">
        <v>10</v>
      </c>
      <c r="J837" s="4">
        <v>125</v>
      </c>
      <c r="K837" s="4" t="s">
        <v>2595</v>
      </c>
      <c r="L837" s="4" t="s">
        <v>139</v>
      </c>
      <c r="M837" s="4" t="s">
        <v>26</v>
      </c>
      <c r="N837" s="4" t="s">
        <v>27</v>
      </c>
      <c r="O837" s="28" t="s">
        <v>2593</v>
      </c>
    </row>
    <row r="838" spans="1:15" ht="15" x14ac:dyDescent="0.2">
      <c r="A838" s="6" t="s">
        <v>1185</v>
      </c>
      <c r="B838" s="6" t="s">
        <v>1422</v>
      </c>
      <c r="C838" s="6" t="s">
        <v>1422</v>
      </c>
      <c r="D838" s="6" t="s">
        <v>2269</v>
      </c>
      <c r="E838" s="6"/>
      <c r="F838" s="6" t="str">
        <f>CONCATENATE(D838," ",E838," ",G838)</f>
        <v xml:space="preserve">Bleu Patenté V Inj. 25mg/ml 5x  </v>
      </c>
      <c r="G838" s="6"/>
      <c r="H838" s="6" t="s">
        <v>55</v>
      </c>
      <c r="I838" s="6">
        <v>5</v>
      </c>
      <c r="J838" s="6">
        <v>25</v>
      </c>
      <c r="K838" s="6"/>
      <c r="L838" s="6" t="s">
        <v>20</v>
      </c>
      <c r="M838" s="6" t="s">
        <v>20</v>
      </c>
      <c r="N838" s="6" t="s">
        <v>45</v>
      </c>
      <c r="O838" s="28">
        <v>45467</v>
      </c>
    </row>
    <row r="839" spans="1:15" ht="15" x14ac:dyDescent="0.2">
      <c r="A839" s="6" t="s">
        <v>1185</v>
      </c>
      <c r="B839" s="6" t="s">
        <v>1422</v>
      </c>
      <c r="C839" s="6" t="s">
        <v>1422</v>
      </c>
      <c r="D839" s="6" t="s">
        <v>2326</v>
      </c>
      <c r="E839" s="6"/>
      <c r="F839" s="6" t="str">
        <f>CONCATENATE(D839," ",E839," ",G839)</f>
        <v xml:space="preserve">Patentblau V 25mg/ml  25 mg/ml inj. 5x2ml  </v>
      </c>
      <c r="G839" s="6"/>
      <c r="H839" s="6" t="s">
        <v>55</v>
      </c>
      <c r="I839" s="6">
        <v>5</v>
      </c>
      <c r="J839" s="6">
        <v>25</v>
      </c>
      <c r="K839" s="6"/>
      <c r="L839" s="6" t="s">
        <v>20</v>
      </c>
      <c r="M839" s="6" t="s">
        <v>20</v>
      </c>
      <c r="N839" s="6" t="s">
        <v>45</v>
      </c>
      <c r="O839" s="28">
        <v>45909</v>
      </c>
    </row>
    <row r="840" spans="1:15" ht="15" x14ac:dyDescent="0.2">
      <c r="A840" s="26" t="s">
        <v>1185</v>
      </c>
      <c r="B840" s="26" t="s">
        <v>1186</v>
      </c>
      <c r="C840" s="26" t="s">
        <v>1186</v>
      </c>
      <c r="D840" s="26" t="s">
        <v>1193</v>
      </c>
      <c r="E840" s="26"/>
      <c r="F840" s="26" t="str">
        <f>CONCATENATE(D840," ",E840," ",G840)</f>
        <v xml:space="preserve">LAIS LU40S652 Initial(atka)set tabl 40x  </v>
      </c>
      <c r="G840" s="26"/>
      <c r="H840" s="26" t="s">
        <v>40</v>
      </c>
      <c r="I840" s="26">
        <v>40</v>
      </c>
      <c r="J840" s="26">
        <v>1</v>
      </c>
      <c r="K840" s="26"/>
      <c r="L840" s="26" t="s">
        <v>84</v>
      </c>
      <c r="M840" s="26" t="s">
        <v>85</v>
      </c>
      <c r="N840" s="26" t="s">
        <v>30</v>
      </c>
      <c r="O840" s="28" t="s">
        <v>2779</v>
      </c>
    </row>
    <row r="841" spans="1:15" ht="15" x14ac:dyDescent="0.2">
      <c r="A841" s="26" t="s">
        <v>1185</v>
      </c>
      <c r="B841" s="26" t="s">
        <v>1186</v>
      </c>
      <c r="C841" s="26" t="s">
        <v>1186</v>
      </c>
      <c r="D841" s="26" t="s">
        <v>1192</v>
      </c>
      <c r="E841" s="26"/>
      <c r="F841" s="26" t="str">
        <f>CONCATENATE(D841," ",E841," ",G841)</f>
        <v xml:space="preserve">LAIS LU40S650 Initial(fű)set tabl 40x  </v>
      </c>
      <c r="G841" s="26"/>
      <c r="H841" s="26" t="s">
        <v>40</v>
      </c>
      <c r="I841" s="26">
        <v>40</v>
      </c>
      <c r="J841" s="26">
        <v>1</v>
      </c>
      <c r="K841" s="26"/>
      <c r="L841" s="26" t="s">
        <v>84</v>
      </c>
      <c r="M841" s="26" t="s">
        <v>85</v>
      </c>
      <c r="N841" s="26" t="s">
        <v>30</v>
      </c>
      <c r="O841" s="28" t="s">
        <v>2469</v>
      </c>
    </row>
    <row r="842" spans="1:15" ht="15" x14ac:dyDescent="0.2">
      <c r="A842" s="26" t="s">
        <v>1185</v>
      </c>
      <c r="B842" s="26" t="s">
        <v>1186</v>
      </c>
      <c r="C842" s="26" t="s">
        <v>1186</v>
      </c>
      <c r="D842" s="26" t="s">
        <v>2378</v>
      </c>
      <c r="E842" s="26"/>
      <c r="F842" s="26" t="str">
        <f>CONCATENATE(D842," ",E842," ",G842)</f>
        <v xml:space="preserve">LAIS LU30S666 Main fekete üröm tabl 30x  </v>
      </c>
      <c r="G842" s="26"/>
      <c r="H842" s="26" t="s">
        <v>40</v>
      </c>
      <c r="I842" s="26">
        <v>1</v>
      </c>
      <c r="J842" s="26">
        <v>30</v>
      </c>
      <c r="K842" s="26"/>
      <c r="L842" s="26"/>
      <c r="M842" s="26"/>
      <c r="N842" s="26" t="s">
        <v>30</v>
      </c>
      <c r="O842" s="28" t="s">
        <v>2779</v>
      </c>
    </row>
    <row r="843" spans="1:15" ht="15" x14ac:dyDescent="0.2">
      <c r="A843" s="26" t="s">
        <v>1185</v>
      </c>
      <c r="B843" s="26" t="s">
        <v>1186</v>
      </c>
      <c r="C843" s="26" t="s">
        <v>1186</v>
      </c>
      <c r="D843" s="26" t="s">
        <v>1187</v>
      </c>
      <c r="E843" s="26"/>
      <c r="F843" s="26" t="str">
        <f>CONCATENATE(D843," ",E843," ",G843)</f>
        <v xml:space="preserve">LAIS LU60S652 Main 1000AU atka tabl 60x  </v>
      </c>
      <c r="G843" s="26"/>
      <c r="H843" s="26" t="s">
        <v>40</v>
      </c>
      <c r="I843" s="26">
        <v>60</v>
      </c>
      <c r="J843" s="26">
        <v>1000</v>
      </c>
      <c r="K843" s="26"/>
      <c r="L843" s="26" t="s">
        <v>84</v>
      </c>
      <c r="M843" s="26" t="s">
        <v>85</v>
      </c>
      <c r="N843" s="26" t="s">
        <v>30</v>
      </c>
      <c r="O843" s="28">
        <v>45721</v>
      </c>
    </row>
    <row r="844" spans="1:15" ht="15" x14ac:dyDescent="0.2">
      <c r="A844" s="26" t="s">
        <v>1185</v>
      </c>
      <c r="B844" s="26" t="s">
        <v>1186</v>
      </c>
      <c r="C844" s="26" t="s">
        <v>1186</v>
      </c>
      <c r="D844" s="26" t="s">
        <v>1190</v>
      </c>
      <c r="E844" s="26"/>
      <c r="F844" s="26" t="str">
        <f>CONCATENATE(D844," ",E844," ",G844)</f>
        <v xml:space="preserve">LAIS LU30S650 Main (fű) 1000AU tabl 30x  </v>
      </c>
      <c r="G844" s="26"/>
      <c r="H844" s="26" t="s">
        <v>40</v>
      </c>
      <c r="I844" s="26">
        <v>30</v>
      </c>
      <c r="J844" s="26">
        <v>1000</v>
      </c>
      <c r="K844" s="26"/>
      <c r="L844" s="26" t="s">
        <v>84</v>
      </c>
      <c r="M844" s="26" t="s">
        <v>85</v>
      </c>
      <c r="N844" s="26" t="s">
        <v>30</v>
      </c>
      <c r="O844" s="28">
        <v>45721</v>
      </c>
    </row>
    <row r="845" spans="1:15" ht="15" x14ac:dyDescent="0.2">
      <c r="A845" s="26" t="s">
        <v>1185</v>
      </c>
      <c r="B845" s="26" t="s">
        <v>1186</v>
      </c>
      <c r="C845" s="26" t="s">
        <v>1186</v>
      </c>
      <c r="D845" s="26" t="s">
        <v>1191</v>
      </c>
      <c r="E845" s="26"/>
      <c r="F845" s="26" t="str">
        <f>CONCATENATE(D845," ",E845," ",G845)</f>
        <v xml:space="preserve">LAIS LU30S652 Main 1000AU atka tabl 30x  </v>
      </c>
      <c r="G845" s="26"/>
      <c r="H845" s="26" t="s">
        <v>40</v>
      </c>
      <c r="I845" s="26">
        <v>30</v>
      </c>
      <c r="J845" s="26">
        <v>1000</v>
      </c>
      <c r="K845" s="26"/>
      <c r="L845" s="26" t="s">
        <v>84</v>
      </c>
      <c r="M845" s="26" t="s">
        <v>85</v>
      </c>
      <c r="N845" s="26" t="s">
        <v>30</v>
      </c>
      <c r="O845" s="28" t="s">
        <v>2469</v>
      </c>
    </row>
    <row r="846" spans="1:15" ht="15" x14ac:dyDescent="0.2">
      <c r="A846" s="26" t="s">
        <v>1185</v>
      </c>
      <c r="B846" s="26" t="s">
        <v>1186</v>
      </c>
      <c r="C846" s="26" t="s">
        <v>1186</v>
      </c>
      <c r="D846" s="26" t="s">
        <v>2238</v>
      </c>
      <c r="E846" s="26"/>
      <c r="F846" s="26" t="str">
        <f>CONCATENATE(D846," ",E846," ",G846)</f>
        <v xml:space="preserve">LAIS Ragweed I tabl 70x kezdő LCU9S653  </v>
      </c>
      <c r="G846" s="26"/>
      <c r="H846" s="26" t="s">
        <v>1197</v>
      </c>
      <c r="I846" s="26">
        <v>70</v>
      </c>
      <c r="J846" s="26">
        <v>1</v>
      </c>
      <c r="K846" s="26"/>
      <c r="L846" s="26" t="s">
        <v>20</v>
      </c>
      <c r="M846" s="26" t="s">
        <v>20</v>
      </c>
      <c r="N846" s="26" t="s">
        <v>30</v>
      </c>
      <c r="O846" s="28">
        <v>45721</v>
      </c>
    </row>
    <row r="847" spans="1:15" ht="15" x14ac:dyDescent="0.2">
      <c r="A847" s="26" t="s">
        <v>1185</v>
      </c>
      <c r="B847" s="26" t="s">
        <v>1186</v>
      </c>
      <c r="C847" s="26" t="s">
        <v>1186</v>
      </c>
      <c r="D847" s="26" t="s">
        <v>1196</v>
      </c>
      <c r="E847" s="26"/>
      <c r="F847" s="26" t="str">
        <f>CONCATENATE(D847," ",E847," ",G847)</f>
        <v xml:space="preserve">LAIS LU40S655 nyírfa init tabl 40x  </v>
      </c>
      <c r="G847" s="26"/>
      <c r="H847" s="26" t="s">
        <v>1197</v>
      </c>
      <c r="I847" s="26">
        <v>40</v>
      </c>
      <c r="J847" s="26">
        <v>1</v>
      </c>
      <c r="K847" s="26"/>
      <c r="L847" s="26" t="s">
        <v>20</v>
      </c>
      <c r="M847" s="26" t="s">
        <v>20</v>
      </c>
      <c r="N847" s="26" t="s">
        <v>30</v>
      </c>
      <c r="O847" s="28" t="s">
        <v>2469</v>
      </c>
    </row>
    <row r="848" spans="1:15" ht="15" x14ac:dyDescent="0.2">
      <c r="A848" s="26" t="s">
        <v>1185</v>
      </c>
      <c r="B848" s="26" t="s">
        <v>1186</v>
      </c>
      <c r="C848" s="26" t="s">
        <v>1186</v>
      </c>
      <c r="D848" s="26" t="s">
        <v>2491</v>
      </c>
      <c r="E848" s="26"/>
      <c r="F848" s="26" t="str">
        <f>CONCATENATE(D848," ",E848," ",G848)</f>
        <v xml:space="preserve">LAIS Ragweed M tabl 30x fennt   </v>
      </c>
      <c r="G848" s="26"/>
      <c r="H848" s="26" t="s">
        <v>1197</v>
      </c>
      <c r="I848" s="26">
        <v>30</v>
      </c>
      <c r="J848" s="26">
        <v>1</v>
      </c>
      <c r="K848" s="26"/>
      <c r="L848" s="26" t="s">
        <v>20</v>
      </c>
      <c r="M848" s="26" t="s">
        <v>20</v>
      </c>
      <c r="N848" s="26" t="s">
        <v>30</v>
      </c>
      <c r="O848" s="28" t="s">
        <v>2469</v>
      </c>
    </row>
    <row r="849" spans="1:15" ht="15" x14ac:dyDescent="0.2">
      <c r="A849" s="26" t="s">
        <v>1185</v>
      </c>
      <c r="B849" s="26" t="s">
        <v>1186</v>
      </c>
      <c r="C849" s="26" t="s">
        <v>1186</v>
      </c>
      <c r="D849" s="26" t="s">
        <v>1264</v>
      </c>
      <c r="E849" s="26"/>
      <c r="F849" s="26" t="str">
        <f>CONCATENATE(D849," ",E849," ",G849)</f>
        <v xml:space="preserve">LAIS LG92S659 Fű+parlagf drops 9ml 2x  </v>
      </c>
      <c r="G849" s="26"/>
      <c r="H849" s="26" t="s">
        <v>1197</v>
      </c>
      <c r="I849" s="26">
        <v>2</v>
      </c>
      <c r="J849" s="26">
        <v>9</v>
      </c>
      <c r="K849" s="26"/>
      <c r="L849" s="26" t="s">
        <v>20</v>
      </c>
      <c r="M849" s="26" t="s">
        <v>20</v>
      </c>
      <c r="N849" s="26" t="s">
        <v>30</v>
      </c>
      <c r="O849" s="28">
        <v>46097</v>
      </c>
    </row>
    <row r="850" spans="1:15" ht="15" x14ac:dyDescent="0.2">
      <c r="A850" s="26" t="s">
        <v>1185</v>
      </c>
      <c r="B850" s="26" t="s">
        <v>1186</v>
      </c>
      <c r="C850" s="26" t="s">
        <v>1186</v>
      </c>
      <c r="D850" s="26" t="s">
        <v>1265</v>
      </c>
      <c r="E850" s="26"/>
      <c r="F850" s="26" t="str">
        <f>CONCATENATE(D850," ",E850," ",G850)</f>
        <v xml:space="preserve">LAIS LG92S667 parlf+fek ü 9ml 2x  </v>
      </c>
      <c r="G850" s="26"/>
      <c r="H850" s="26" t="s">
        <v>1197</v>
      </c>
      <c r="I850" s="26">
        <v>2</v>
      </c>
      <c r="J850" s="26">
        <v>9</v>
      </c>
      <c r="K850" s="26"/>
      <c r="L850" s="26" t="s">
        <v>20</v>
      </c>
      <c r="M850" s="26" t="s">
        <v>20</v>
      </c>
      <c r="N850" s="26" t="s">
        <v>30</v>
      </c>
      <c r="O850" s="28" t="s">
        <v>2469</v>
      </c>
    </row>
    <row r="851" spans="1:15" ht="15" x14ac:dyDescent="0.2">
      <c r="A851" s="26" t="s">
        <v>1185</v>
      </c>
      <c r="B851" s="26" t="s">
        <v>1194</v>
      </c>
      <c r="C851" s="26" t="s">
        <v>1194</v>
      </c>
      <c r="D851" s="26" t="s">
        <v>1195</v>
      </c>
      <c r="E851" s="26"/>
      <c r="F851" s="26" t="str">
        <f>CONCATENATE(D851," ",E851," ",G851)</f>
        <v xml:space="preserve">LazuLymph V 2,5% 50mg/2ml old inj ET 5x  </v>
      </c>
      <c r="G851" s="26"/>
      <c r="H851" s="26" t="s">
        <v>55</v>
      </c>
      <c r="I851" s="26">
        <v>5</v>
      </c>
      <c r="J851" s="26">
        <v>50</v>
      </c>
      <c r="K851" s="26"/>
      <c r="L851" s="26" t="s">
        <v>84</v>
      </c>
      <c r="M851" s="26" t="s">
        <v>85</v>
      </c>
      <c r="N851" s="26" t="s">
        <v>30</v>
      </c>
      <c r="O851" s="28" t="s">
        <v>2469</v>
      </c>
    </row>
    <row r="852" spans="1:15" ht="15" x14ac:dyDescent="0.25">
      <c r="A852" s="63" t="s">
        <v>1185</v>
      </c>
      <c r="B852" s="61" t="s">
        <v>2936</v>
      </c>
      <c r="C852" s="61" t="s">
        <v>2936</v>
      </c>
      <c r="D852" s="64" t="s">
        <v>2945</v>
      </c>
      <c r="E852" s="61"/>
      <c r="F852" s="61" t="str">
        <f>CONCATENATE(D852," ",E852," ",G852)</f>
        <v xml:space="preserve">Ryplazim 68.8 mg/vial plasminogen, human-tvmh 1x  </v>
      </c>
      <c r="G852" s="64"/>
      <c r="H852" s="61" t="s">
        <v>55</v>
      </c>
      <c r="I852" s="61">
        <v>1</v>
      </c>
      <c r="J852" s="61">
        <v>68.8</v>
      </c>
      <c r="K852" s="61" t="s">
        <v>2915</v>
      </c>
      <c r="L852" s="61" t="s">
        <v>20</v>
      </c>
      <c r="M852" s="61" t="s">
        <v>20</v>
      </c>
      <c r="N852" s="61" t="s">
        <v>2909</v>
      </c>
      <c r="O852" s="28">
        <v>46149</v>
      </c>
    </row>
  </sheetData>
  <autoFilter ref="A1:O834" xr:uid="{2A442460-FE39-4581-9AF8-1D08CD6B5DB9}"/>
  <sortState xmlns:xlrd2="http://schemas.microsoft.com/office/spreadsheetml/2017/richdata2" ref="A2:O855">
    <sortCondition ref="A2:A855"/>
    <sortCondition ref="B2:B855"/>
    <sortCondition ref="H2:H855"/>
    <sortCondition ref="J2:J855"/>
  </sortState>
  <pageMargins left="0.7" right="0.7" top="0.75" bottom="0.75" header="0.3" footer="0.3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5"/>
  <sheetViews>
    <sheetView topLeftCell="D1" workbookViewId="0">
      <pane ySplit="1" topLeftCell="A2" activePane="bottomLeft" state="frozen"/>
      <selection activeCell="B1" sqref="B1"/>
      <selection pane="bottomLeft" activeCell="D9" sqref="A9:XFD9"/>
    </sheetView>
  </sheetViews>
  <sheetFormatPr defaultRowHeight="12.75" x14ac:dyDescent="0.2"/>
  <cols>
    <col min="1" max="1" width="10.5" hidden="1" customWidth="1"/>
    <col min="3" max="3" width="24.33203125" bestFit="1" customWidth="1"/>
    <col min="4" max="4" width="24.33203125" customWidth="1"/>
    <col min="5" max="5" width="40.1640625" customWidth="1"/>
    <col min="6" max="6" width="17.5" hidden="1" customWidth="1"/>
    <col min="7" max="7" width="56" customWidth="1"/>
    <col min="8" max="8" width="13.33203125" hidden="1" customWidth="1"/>
    <col min="9" max="9" width="10.83203125" hidden="1" customWidth="1"/>
    <col min="10" max="11" width="12.6640625" hidden="1" customWidth="1"/>
    <col min="12" max="12" width="13" hidden="1" customWidth="1"/>
    <col min="13" max="13" width="13.33203125" bestFit="1" customWidth="1"/>
    <col min="14" max="14" width="14.5" style="33" bestFit="1" customWidth="1"/>
    <col min="15" max="15" width="13.5" style="13" customWidth="1"/>
    <col min="16" max="16" width="12.83203125" style="38" customWidth="1"/>
    <col min="17" max="17" width="19.5" bestFit="1" customWidth="1"/>
    <col min="18" max="18" width="13" bestFit="1" customWidth="1"/>
    <col min="19" max="19" width="18.1640625" bestFit="1" customWidth="1"/>
    <col min="20" max="20" width="14.1640625" style="13" bestFit="1" customWidth="1"/>
  </cols>
  <sheetData>
    <row r="1" spans="1:20" s="2" customFormat="1" ht="45" x14ac:dyDescent="0.2">
      <c r="A1" s="9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1333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11" t="s">
        <v>14</v>
      </c>
      <c r="P1" s="35" t="s">
        <v>15</v>
      </c>
      <c r="Q1" s="9" t="s">
        <v>16</v>
      </c>
      <c r="R1" s="23" t="s">
        <v>17</v>
      </c>
      <c r="S1" s="9" t="s">
        <v>18</v>
      </c>
      <c r="T1" s="23" t="s">
        <v>19</v>
      </c>
    </row>
    <row r="2" spans="1:20" s="2" customFormat="1" ht="15" x14ac:dyDescent="0.2">
      <c r="A2" s="6">
        <v>420</v>
      </c>
      <c r="B2" s="6" t="s">
        <v>20</v>
      </c>
      <c r="C2" s="6" t="s">
        <v>1334</v>
      </c>
      <c r="D2" s="6" t="s">
        <v>1334</v>
      </c>
      <c r="E2" s="6" t="s">
        <v>1335</v>
      </c>
      <c r="F2" s="6">
        <v>500</v>
      </c>
      <c r="G2" s="6" t="str">
        <f t="shared" ref="G2:G35" si="0">CONCATENATE(E2," ",F2," ",H2)</f>
        <v>TAUROLOCK   HEP 500 – 5ml 500 katéter</v>
      </c>
      <c r="H2" s="6" t="s">
        <v>1336</v>
      </c>
      <c r="I2" s="6" t="s">
        <v>1336</v>
      </c>
      <c r="J2" s="6">
        <v>10</v>
      </c>
      <c r="K2" s="6">
        <v>10</v>
      </c>
      <c r="L2" s="6"/>
      <c r="M2" s="6" t="s">
        <v>35</v>
      </c>
      <c r="N2" s="6" t="s">
        <v>36</v>
      </c>
      <c r="O2" s="27">
        <v>29000</v>
      </c>
      <c r="P2" s="20">
        <f t="shared" ref="P2:P35" si="1">O2/J2</f>
        <v>2900</v>
      </c>
      <c r="Q2" s="6" t="s">
        <v>45</v>
      </c>
      <c r="R2" s="28">
        <v>45017</v>
      </c>
      <c r="S2" s="22"/>
      <c r="T2" s="34"/>
    </row>
    <row r="3" spans="1:20" s="2" customFormat="1" ht="15" x14ac:dyDescent="0.2">
      <c r="A3" s="6">
        <v>419</v>
      </c>
      <c r="B3" s="6" t="s">
        <v>20</v>
      </c>
      <c r="C3" s="6" t="s">
        <v>1334</v>
      </c>
      <c r="D3" s="6" t="s">
        <v>1334</v>
      </c>
      <c r="E3" s="6" t="s">
        <v>1337</v>
      </c>
      <c r="F3" s="6">
        <v>500</v>
      </c>
      <c r="G3" s="6" t="str">
        <f t="shared" si="0"/>
        <v>TAUROLOCK   HEP 500 – 10ml 500 katéter</v>
      </c>
      <c r="H3" s="6" t="s">
        <v>1336</v>
      </c>
      <c r="I3" s="6" t="s">
        <v>1336</v>
      </c>
      <c r="J3" s="6">
        <v>100</v>
      </c>
      <c r="K3" s="6">
        <v>100</v>
      </c>
      <c r="L3" s="6"/>
      <c r="M3" s="6" t="s">
        <v>35</v>
      </c>
      <c r="N3" s="6" t="s">
        <v>36</v>
      </c>
      <c r="O3" s="27">
        <v>471500</v>
      </c>
      <c r="P3" s="20">
        <f t="shared" si="1"/>
        <v>4715</v>
      </c>
      <c r="Q3" s="6" t="s">
        <v>45</v>
      </c>
      <c r="R3" s="28">
        <v>45017</v>
      </c>
      <c r="S3" s="22"/>
      <c r="T3" s="34"/>
    </row>
    <row r="4" spans="1:20" s="2" customFormat="1" ht="15" x14ac:dyDescent="0.2">
      <c r="A4" s="6"/>
      <c r="B4" s="6" t="s">
        <v>20</v>
      </c>
      <c r="C4" s="6" t="s">
        <v>1338</v>
      </c>
      <c r="D4" s="6" t="s">
        <v>1338</v>
      </c>
      <c r="E4" s="6" t="s">
        <v>1339</v>
      </c>
      <c r="F4" s="6" t="s">
        <v>1340</v>
      </c>
      <c r="G4" s="6" t="str">
        <f t="shared" si="0"/>
        <v>ProveDye    5mg/ml, 2ml steril oldat</v>
      </c>
      <c r="H4" s="6" t="s">
        <v>1341</v>
      </c>
      <c r="I4" s="6" t="s">
        <v>55</v>
      </c>
      <c r="J4" s="6">
        <v>5</v>
      </c>
      <c r="K4" s="6">
        <v>10</v>
      </c>
      <c r="L4" s="6"/>
      <c r="M4" s="6"/>
      <c r="N4" s="6"/>
      <c r="O4" s="27">
        <v>48000</v>
      </c>
      <c r="P4" s="20">
        <f t="shared" si="1"/>
        <v>9600</v>
      </c>
      <c r="Q4" s="6" t="s">
        <v>45</v>
      </c>
      <c r="R4" s="28">
        <v>45017</v>
      </c>
      <c r="S4" s="22"/>
      <c r="T4" s="27">
        <v>43300</v>
      </c>
    </row>
    <row r="5" spans="1:20" s="2" customFormat="1" ht="15" x14ac:dyDescent="0.2">
      <c r="A5" s="29"/>
      <c r="B5" s="29" t="s">
        <v>1267</v>
      </c>
      <c r="C5" s="30" t="s">
        <v>1320</v>
      </c>
      <c r="D5" s="29" t="s">
        <v>1320</v>
      </c>
      <c r="E5" s="29" t="s">
        <v>1342</v>
      </c>
      <c r="F5" s="29"/>
      <c r="G5" s="29" t="str">
        <f t="shared" si="0"/>
        <v xml:space="preserve">Sucrabest 1g granulátum 100x  </v>
      </c>
      <c r="H5" s="29"/>
      <c r="I5" s="30" t="s">
        <v>97</v>
      </c>
      <c r="J5" s="29">
        <v>100</v>
      </c>
      <c r="K5" s="29">
        <v>1</v>
      </c>
      <c r="L5" s="29"/>
      <c r="M5" s="30" t="s">
        <v>35</v>
      </c>
      <c r="N5" s="31" t="s">
        <v>36</v>
      </c>
      <c r="O5" s="40">
        <v>11490</v>
      </c>
      <c r="P5" s="36">
        <f t="shared" si="1"/>
        <v>114.9</v>
      </c>
      <c r="Q5" s="30" t="s">
        <v>30</v>
      </c>
      <c r="R5" s="28">
        <v>44965</v>
      </c>
      <c r="S5" s="1"/>
      <c r="T5" s="46"/>
    </row>
    <row r="6" spans="1:20" ht="15" x14ac:dyDescent="0.2">
      <c r="A6" s="29"/>
      <c r="B6" s="29" t="s">
        <v>1343</v>
      </c>
      <c r="C6" s="30" t="s">
        <v>1344</v>
      </c>
      <c r="D6" s="29" t="s">
        <v>1345</v>
      </c>
      <c r="E6" s="29" t="s">
        <v>1346</v>
      </c>
      <c r="F6" s="29"/>
      <c r="G6" s="29" t="str">
        <f t="shared" si="0"/>
        <v xml:space="preserve">Acido Tranexamico Bioindustria L.I.M. 500 mg/5 ml (5x)  </v>
      </c>
      <c r="H6" s="29"/>
      <c r="I6" s="30" t="s">
        <v>55</v>
      </c>
      <c r="J6" s="29">
        <v>5</v>
      </c>
      <c r="K6" s="29">
        <v>500</v>
      </c>
      <c r="L6" s="29"/>
      <c r="M6" s="30" t="s">
        <v>84</v>
      </c>
      <c r="N6" s="31" t="s">
        <v>85</v>
      </c>
      <c r="O6" s="40">
        <v>2390</v>
      </c>
      <c r="P6" s="36">
        <f t="shared" si="1"/>
        <v>478</v>
      </c>
      <c r="Q6" s="30" t="s">
        <v>30</v>
      </c>
      <c r="R6" s="28">
        <v>44973</v>
      </c>
      <c r="S6" s="1"/>
      <c r="T6" s="46"/>
    </row>
    <row r="7" spans="1:20" ht="30" x14ac:dyDescent="0.2">
      <c r="A7" s="4"/>
      <c r="B7" s="4" t="s">
        <v>1343</v>
      </c>
      <c r="C7" s="3" t="s">
        <v>1344</v>
      </c>
      <c r="D7" s="3" t="s">
        <v>1345</v>
      </c>
      <c r="E7" s="3" t="s">
        <v>1346</v>
      </c>
      <c r="F7" s="3"/>
      <c r="G7" s="3" t="str">
        <f t="shared" si="0"/>
        <v xml:space="preserve">Acido Tranexamico Bioindustria L.I.M. 500 mg/5 ml (5x)  </v>
      </c>
      <c r="H7" s="3"/>
      <c r="I7" s="4" t="s">
        <v>55</v>
      </c>
      <c r="J7" s="3">
        <v>5</v>
      </c>
      <c r="K7" s="3">
        <v>500</v>
      </c>
      <c r="L7" s="3"/>
      <c r="M7" s="3" t="s">
        <v>84</v>
      </c>
      <c r="N7" s="3" t="s">
        <v>85</v>
      </c>
      <c r="O7" s="5">
        <v>2390</v>
      </c>
      <c r="P7" s="37">
        <f t="shared" si="1"/>
        <v>478</v>
      </c>
      <c r="Q7" s="4" t="s">
        <v>1347</v>
      </c>
      <c r="R7" s="28">
        <v>44973</v>
      </c>
      <c r="S7" s="1"/>
      <c r="T7" s="39"/>
    </row>
    <row r="8" spans="1:20" ht="15" x14ac:dyDescent="0.2">
      <c r="A8" s="4"/>
      <c r="B8" s="29" t="s">
        <v>1348</v>
      </c>
      <c r="C8" s="30" t="s">
        <v>1349</v>
      </c>
      <c r="D8" s="29" t="s">
        <v>1350</v>
      </c>
      <c r="E8" s="29" t="s">
        <v>1351</v>
      </c>
      <c r="F8" s="29"/>
      <c r="G8" s="29" t="str">
        <f t="shared" si="0"/>
        <v xml:space="preserve">Kanavit 10mg/ml oldatos injekció 1ml 5x  </v>
      </c>
      <c r="H8" s="29"/>
      <c r="I8" s="30" t="s">
        <v>55</v>
      </c>
      <c r="J8" s="29">
        <v>5</v>
      </c>
      <c r="K8" s="29">
        <v>10</v>
      </c>
      <c r="L8" s="29"/>
      <c r="M8" s="30" t="s">
        <v>1323</v>
      </c>
      <c r="N8" s="31" t="s">
        <v>739</v>
      </c>
      <c r="O8" s="40">
        <v>1900</v>
      </c>
      <c r="P8" s="36">
        <f t="shared" si="1"/>
        <v>380</v>
      </c>
      <c r="Q8" s="30" t="s">
        <v>30</v>
      </c>
      <c r="R8" s="28">
        <v>44965</v>
      </c>
      <c r="S8" s="1"/>
      <c r="T8" s="46"/>
    </row>
    <row r="9" spans="1:20" ht="30" x14ac:dyDescent="0.2">
      <c r="A9" s="4" t="s">
        <v>234</v>
      </c>
      <c r="B9" s="4" t="s">
        <v>225</v>
      </c>
      <c r="C9" s="3" t="s">
        <v>226</v>
      </c>
      <c r="D9" s="3" t="s">
        <v>226</v>
      </c>
      <c r="E9" s="3" t="s">
        <v>1352</v>
      </c>
      <c r="F9" s="3"/>
      <c r="G9" s="3" t="str">
        <f t="shared" si="0"/>
        <v xml:space="preserve">Digoxina Kern Pharma 0,25mg/ml oldatos injekció 5x2ml  </v>
      </c>
      <c r="H9" s="3"/>
      <c r="I9" s="4" t="s">
        <v>55</v>
      </c>
      <c r="J9" s="3">
        <v>5</v>
      </c>
      <c r="K9" s="3">
        <v>0.5</v>
      </c>
      <c r="L9" s="3" t="s">
        <v>388</v>
      </c>
      <c r="M9" s="3" t="s">
        <v>145</v>
      </c>
      <c r="N9" s="3" t="s">
        <v>146</v>
      </c>
      <c r="O9" s="44">
        <v>1186.3699999999999</v>
      </c>
      <c r="P9" s="37">
        <f t="shared" si="1"/>
        <v>237.27399999999997</v>
      </c>
      <c r="Q9" s="4" t="s">
        <v>1295</v>
      </c>
      <c r="R9" s="28">
        <v>45017</v>
      </c>
      <c r="S9" s="22"/>
      <c r="T9" s="39"/>
    </row>
    <row r="10" spans="1:20" ht="30" x14ac:dyDescent="0.2">
      <c r="A10" s="29"/>
      <c r="B10" s="6" t="s">
        <v>225</v>
      </c>
      <c r="C10" s="6" t="s">
        <v>226</v>
      </c>
      <c r="D10" s="6" t="s">
        <v>226</v>
      </c>
      <c r="E10" s="6" t="s">
        <v>228</v>
      </c>
      <c r="F10" s="6"/>
      <c r="G10" s="59" t="str">
        <f t="shared" si="0"/>
        <v xml:space="preserve">Digoxina Kern Pharma  0,25mg/2ml  </v>
      </c>
      <c r="H10" s="6"/>
      <c r="I10" s="6" t="s">
        <v>55</v>
      </c>
      <c r="J10" s="6">
        <v>5</v>
      </c>
      <c r="K10" s="6">
        <v>0.5</v>
      </c>
      <c r="L10" s="6"/>
      <c r="M10" s="6" t="s">
        <v>1353</v>
      </c>
      <c r="N10" s="32" t="s">
        <v>146</v>
      </c>
      <c r="O10" s="27">
        <v>1200</v>
      </c>
      <c r="P10" s="20">
        <f t="shared" si="1"/>
        <v>240</v>
      </c>
      <c r="Q10" s="6" t="s">
        <v>45</v>
      </c>
      <c r="R10" s="28">
        <v>45017</v>
      </c>
      <c r="S10" s="1"/>
      <c r="T10" s="39"/>
    </row>
    <row r="11" spans="1:20" ht="30" x14ac:dyDescent="0.2">
      <c r="A11" s="4"/>
      <c r="B11" s="6" t="s">
        <v>1354</v>
      </c>
      <c r="C11" s="6" t="s">
        <v>1355</v>
      </c>
      <c r="D11" s="6" t="s">
        <v>1355</v>
      </c>
      <c r="E11" s="6" t="s">
        <v>1356</v>
      </c>
      <c r="F11" s="6"/>
      <c r="G11" s="59" t="str">
        <f t="shared" si="0"/>
        <v xml:space="preserve">AMIOKORDIN 50MG/MLOLD. INJ. 5X3ML   </v>
      </c>
      <c r="H11" s="6"/>
      <c r="I11" s="6" t="s">
        <v>55</v>
      </c>
      <c r="J11" s="6">
        <v>5</v>
      </c>
      <c r="K11" s="6">
        <v>150</v>
      </c>
      <c r="L11" s="6"/>
      <c r="M11" s="6" t="s">
        <v>664</v>
      </c>
      <c r="N11" s="32" t="s">
        <v>665</v>
      </c>
      <c r="O11" s="27">
        <v>1850</v>
      </c>
      <c r="P11" s="20">
        <f t="shared" si="1"/>
        <v>370</v>
      </c>
      <c r="Q11" s="6" t="s">
        <v>45</v>
      </c>
      <c r="R11" s="28">
        <v>45017</v>
      </c>
      <c r="S11" s="1"/>
      <c r="T11" s="39"/>
    </row>
    <row r="12" spans="1:20" ht="15" x14ac:dyDescent="0.2">
      <c r="A12" s="29"/>
      <c r="B12" s="29" t="s">
        <v>1357</v>
      </c>
      <c r="C12" s="30" t="s">
        <v>1358</v>
      </c>
      <c r="D12" s="29" t="s">
        <v>1358</v>
      </c>
      <c r="E12" s="29" t="s">
        <v>1359</v>
      </c>
      <c r="F12" s="29"/>
      <c r="G12" s="29" t="str">
        <f t="shared" si="0"/>
        <v xml:space="preserve">Nitroglicerina Bioind 5mg/1,5ml inf 10x  </v>
      </c>
      <c r="H12" s="29"/>
      <c r="I12" s="30" t="s">
        <v>55</v>
      </c>
      <c r="J12" s="29">
        <v>10</v>
      </c>
      <c r="K12" s="29">
        <v>5</v>
      </c>
      <c r="L12" s="29"/>
      <c r="M12" s="30" t="s">
        <v>84</v>
      </c>
      <c r="N12" s="31" t="s">
        <v>85</v>
      </c>
      <c r="O12" s="40">
        <v>7990</v>
      </c>
      <c r="P12" s="36">
        <f t="shared" si="1"/>
        <v>799</v>
      </c>
      <c r="Q12" s="30" t="s">
        <v>30</v>
      </c>
      <c r="R12" s="28">
        <v>44965</v>
      </c>
      <c r="S12" s="1"/>
      <c r="T12" s="46"/>
    </row>
    <row r="13" spans="1:20" ht="15" x14ac:dyDescent="0.2">
      <c r="A13" s="29"/>
      <c r="B13" s="29" t="s">
        <v>1357</v>
      </c>
      <c r="C13" s="30" t="s">
        <v>1358</v>
      </c>
      <c r="D13" s="29" t="s">
        <v>1358</v>
      </c>
      <c r="E13" s="29" t="s">
        <v>1360</v>
      </c>
      <c r="F13" s="29"/>
      <c r="G13" s="29" t="str">
        <f t="shared" si="0"/>
        <v xml:space="preserve">Nitroglicerina Bioind 1mg/ml inf 50ml 1x  </v>
      </c>
      <c r="H13" s="29"/>
      <c r="I13" s="30" t="s">
        <v>55</v>
      </c>
      <c r="J13" s="29">
        <v>1</v>
      </c>
      <c r="K13" s="29">
        <v>50</v>
      </c>
      <c r="L13" s="29"/>
      <c r="M13" s="30" t="s">
        <v>84</v>
      </c>
      <c r="N13" s="31" t="s">
        <v>85</v>
      </c>
      <c r="O13" s="40">
        <v>4990</v>
      </c>
      <c r="P13" s="36">
        <f t="shared" si="1"/>
        <v>4990</v>
      </c>
      <c r="Q13" s="30" t="s">
        <v>30</v>
      </c>
      <c r="R13" s="28">
        <v>44965</v>
      </c>
      <c r="S13" s="1"/>
      <c r="T13" s="46"/>
    </row>
    <row r="14" spans="1:20" s="2" customFormat="1" ht="15" x14ac:dyDescent="0.2">
      <c r="A14" s="29"/>
      <c r="B14" s="29" t="s">
        <v>306</v>
      </c>
      <c r="C14" s="30" t="s">
        <v>1361</v>
      </c>
      <c r="D14" s="29" t="s">
        <v>1361</v>
      </c>
      <c r="E14" s="29" t="s">
        <v>1362</v>
      </c>
      <c r="F14" s="29"/>
      <c r="G14" s="29" t="str">
        <f t="shared" si="0"/>
        <v xml:space="preserve">Nepresol 25mg tabletta 100x  </v>
      </c>
      <c r="H14" s="29"/>
      <c r="I14" s="30" t="s">
        <v>97</v>
      </c>
      <c r="J14" s="29">
        <v>100</v>
      </c>
      <c r="K14" s="29">
        <v>25</v>
      </c>
      <c r="L14" s="29"/>
      <c r="M14" s="30" t="s">
        <v>1271</v>
      </c>
      <c r="N14" s="31" t="s">
        <v>36</v>
      </c>
      <c r="O14" s="40">
        <v>8960</v>
      </c>
      <c r="P14" s="36">
        <f t="shared" si="1"/>
        <v>89.6</v>
      </c>
      <c r="Q14" s="30" t="s">
        <v>30</v>
      </c>
      <c r="R14" s="28">
        <v>44965</v>
      </c>
      <c r="S14" s="1"/>
      <c r="T14" s="46"/>
    </row>
    <row r="15" spans="1:20" s="2" customFormat="1" ht="60" x14ac:dyDescent="0.2">
      <c r="A15" s="29"/>
      <c r="B15" s="4" t="s">
        <v>1363</v>
      </c>
      <c r="C15" s="3" t="s">
        <v>1364</v>
      </c>
      <c r="D15" s="3" t="s">
        <v>1364</v>
      </c>
      <c r="E15" s="3" t="s">
        <v>1365</v>
      </c>
      <c r="F15" s="3"/>
      <c r="G15" s="3" t="str">
        <f t="shared" si="0"/>
        <v xml:space="preserve">METHYLPREDNISOLONE SOPHARMA 40 MG POR ÉS OLDÓSZER OLD. INJ-HOZ 10X2 ML+1ML PORAMPULLA+OLDÓSZERAMPULLA   </v>
      </c>
      <c r="H15" s="3"/>
      <c r="I15" s="4" t="s">
        <v>55</v>
      </c>
      <c r="J15" s="3">
        <v>10</v>
      </c>
      <c r="K15" s="3">
        <v>40</v>
      </c>
      <c r="L15" s="3"/>
      <c r="M15" s="3"/>
      <c r="N15" s="3"/>
      <c r="O15" s="5">
        <v>3910</v>
      </c>
      <c r="P15" s="37">
        <f t="shared" si="1"/>
        <v>391</v>
      </c>
      <c r="Q15" s="4" t="s">
        <v>1347</v>
      </c>
      <c r="R15" s="28">
        <v>44889</v>
      </c>
      <c r="S15" s="1" t="s">
        <v>1366</v>
      </c>
      <c r="T15" s="39"/>
    </row>
    <row r="16" spans="1:20" s="2" customFormat="1" ht="15" x14ac:dyDescent="0.2">
      <c r="A16" s="4" t="s">
        <v>1367</v>
      </c>
      <c r="B16" s="4" t="s">
        <v>1368</v>
      </c>
      <c r="C16" s="3" t="s">
        <v>1369</v>
      </c>
      <c r="D16" s="3" t="s">
        <v>1370</v>
      </c>
      <c r="E16" s="3" t="s">
        <v>1371</v>
      </c>
      <c r="F16" s="3"/>
      <c r="G16" s="3" t="str">
        <f t="shared" si="0"/>
        <v xml:space="preserve">Tetraciclina Atb 250mg kapszula 20x  </v>
      </c>
      <c r="H16" s="3"/>
      <c r="I16" s="4" t="s">
        <v>97</v>
      </c>
      <c r="J16" s="3">
        <v>20</v>
      </c>
      <c r="K16" s="3">
        <v>250</v>
      </c>
      <c r="L16" s="3" t="s">
        <v>388</v>
      </c>
      <c r="M16" s="3" t="s">
        <v>100</v>
      </c>
      <c r="N16" s="3" t="s">
        <v>101</v>
      </c>
      <c r="O16" s="5">
        <v>1250</v>
      </c>
      <c r="P16" s="37">
        <f t="shared" si="1"/>
        <v>62.5</v>
      </c>
      <c r="Q16" s="4" t="s">
        <v>1295</v>
      </c>
      <c r="R16" s="28">
        <v>45017</v>
      </c>
      <c r="S16" s="1"/>
      <c r="T16" s="34"/>
    </row>
    <row r="17" spans="1:20" ht="15" x14ac:dyDescent="0.2">
      <c r="A17" s="29"/>
      <c r="B17" s="29" t="s">
        <v>1368</v>
      </c>
      <c r="C17" s="30" t="s">
        <v>1372</v>
      </c>
      <c r="D17" s="29" t="s">
        <v>1373</v>
      </c>
      <c r="E17" s="29" t="s">
        <v>1371</v>
      </c>
      <c r="F17" s="29"/>
      <c r="G17" s="29" t="str">
        <f t="shared" si="0"/>
        <v xml:space="preserve">Tetraciclina Atb 250mg kapszula 20x  </v>
      </c>
      <c r="H17" s="29"/>
      <c r="I17" s="30" t="s">
        <v>97</v>
      </c>
      <c r="J17" s="29">
        <v>20</v>
      </c>
      <c r="K17" s="29">
        <v>250</v>
      </c>
      <c r="L17" s="29"/>
      <c r="M17" s="31" t="s">
        <v>100</v>
      </c>
      <c r="N17" s="31" t="s">
        <v>101</v>
      </c>
      <c r="O17" s="40">
        <v>1600</v>
      </c>
      <c r="P17" s="36">
        <f t="shared" si="1"/>
        <v>80</v>
      </c>
      <c r="Q17" s="30" t="s">
        <v>30</v>
      </c>
      <c r="R17" s="28">
        <v>44965</v>
      </c>
      <c r="S17" s="1"/>
      <c r="T17" s="46"/>
    </row>
    <row r="18" spans="1:20" ht="15" x14ac:dyDescent="0.2">
      <c r="A18" s="6"/>
      <c r="B18" s="6" t="s">
        <v>549</v>
      </c>
      <c r="C18" s="6" t="s">
        <v>550</v>
      </c>
      <c r="D18" s="6" t="s">
        <v>550</v>
      </c>
      <c r="E18" s="6" t="s">
        <v>1374</v>
      </c>
      <c r="F18" s="6"/>
      <c r="G18" s="59" t="str">
        <f t="shared" si="0"/>
        <v xml:space="preserve">Ampicillin Antibiotice 1g 50x  </v>
      </c>
      <c r="H18" s="6"/>
      <c r="I18" s="6" t="s">
        <v>55</v>
      </c>
      <c r="J18" s="6">
        <v>50</v>
      </c>
      <c r="K18" s="6">
        <v>1000</v>
      </c>
      <c r="L18" s="6"/>
      <c r="M18" s="6"/>
      <c r="N18" s="32"/>
      <c r="O18" s="27">
        <v>13300</v>
      </c>
      <c r="P18" s="20">
        <f t="shared" si="1"/>
        <v>266</v>
      </c>
      <c r="Q18" s="6" t="s">
        <v>45</v>
      </c>
      <c r="R18" s="28">
        <v>45017</v>
      </c>
      <c r="S18" s="1"/>
      <c r="T18" s="34"/>
    </row>
    <row r="19" spans="1:20" ht="30" x14ac:dyDescent="0.2">
      <c r="A19" s="4" t="s">
        <v>1375</v>
      </c>
      <c r="B19" s="4" t="s">
        <v>1376</v>
      </c>
      <c r="C19" s="3" t="s">
        <v>1377</v>
      </c>
      <c r="D19" s="3" t="s">
        <v>1377</v>
      </c>
      <c r="E19" s="3" t="s">
        <v>1378</v>
      </c>
      <c r="F19" s="3"/>
      <c r="G19" s="3" t="str">
        <f t="shared" si="0"/>
        <v>Benzetacil 2 400 000 NE por és oldószer szuszpenziós injekcióhoz 1x  inj.</v>
      </c>
      <c r="H19" s="3" t="s">
        <v>54</v>
      </c>
      <c r="I19" s="4" t="s">
        <v>55</v>
      </c>
      <c r="J19" s="3">
        <v>1</v>
      </c>
      <c r="K19" s="3">
        <v>2.4</v>
      </c>
      <c r="L19" s="3" t="s">
        <v>388</v>
      </c>
      <c r="M19" s="3" t="s">
        <v>145</v>
      </c>
      <c r="N19" s="3" t="s">
        <v>146</v>
      </c>
      <c r="O19" s="5">
        <v>2400</v>
      </c>
      <c r="P19" s="37">
        <f t="shared" si="1"/>
        <v>2400</v>
      </c>
      <c r="Q19" s="4" t="s">
        <v>1295</v>
      </c>
      <c r="R19" s="28">
        <v>45017</v>
      </c>
      <c r="S19" s="1"/>
      <c r="T19" s="39"/>
    </row>
    <row r="20" spans="1:20" ht="15" x14ac:dyDescent="0.2">
      <c r="A20" s="29"/>
      <c r="B20" s="29" t="s">
        <v>1376</v>
      </c>
      <c r="C20" s="30" t="s">
        <v>1377</v>
      </c>
      <c r="D20" s="29" t="s">
        <v>1379</v>
      </c>
      <c r="E20" s="29" t="s">
        <v>1380</v>
      </c>
      <c r="F20" s="29"/>
      <c r="G20" s="29" t="str">
        <f t="shared" si="0"/>
        <v xml:space="preserve">Benzetacil 2.4 M.U. i.m. injekció 6ml 1x  </v>
      </c>
      <c r="H20" s="29"/>
      <c r="I20" s="30" t="s">
        <v>55</v>
      </c>
      <c r="J20" s="29">
        <v>1</v>
      </c>
      <c r="K20" s="29">
        <v>2.4</v>
      </c>
      <c r="L20" s="29"/>
      <c r="M20" s="30" t="s">
        <v>1353</v>
      </c>
      <c r="N20" s="31" t="s">
        <v>146</v>
      </c>
      <c r="O20" s="40">
        <v>3150</v>
      </c>
      <c r="P20" s="36">
        <f t="shared" si="1"/>
        <v>3150</v>
      </c>
      <c r="Q20" s="30" t="s">
        <v>30</v>
      </c>
      <c r="R20" s="28">
        <v>44965</v>
      </c>
      <c r="S20" s="1"/>
      <c r="T20" s="46"/>
    </row>
    <row r="21" spans="1:20" ht="30" x14ac:dyDescent="0.2">
      <c r="A21" s="6"/>
      <c r="B21" s="6" t="s">
        <v>1376</v>
      </c>
      <c r="C21" s="6" t="s">
        <v>1377</v>
      </c>
      <c r="D21" s="6" t="s">
        <v>1377</v>
      </c>
      <c r="E21" s="6" t="s">
        <v>1381</v>
      </c>
      <c r="F21" s="6"/>
      <c r="G21" s="59" t="str">
        <f t="shared" si="0"/>
        <v xml:space="preserve">Benzetacil 2.400.000 inj, 1x  </v>
      </c>
      <c r="H21" s="6"/>
      <c r="I21" s="6" t="s">
        <v>55</v>
      </c>
      <c r="J21" s="6">
        <v>1</v>
      </c>
      <c r="K21" s="6">
        <v>2.4</v>
      </c>
      <c r="L21" s="6"/>
      <c r="M21" s="6" t="s">
        <v>1353</v>
      </c>
      <c r="N21" s="32" t="s">
        <v>146</v>
      </c>
      <c r="O21" s="27">
        <v>3150</v>
      </c>
      <c r="P21" s="20">
        <f t="shared" si="1"/>
        <v>3150</v>
      </c>
      <c r="Q21" s="6" t="s">
        <v>45</v>
      </c>
      <c r="R21" s="28">
        <v>45017</v>
      </c>
      <c r="S21" s="1"/>
      <c r="T21" s="39"/>
    </row>
    <row r="22" spans="1:20" ht="15" x14ac:dyDescent="0.2">
      <c r="A22" s="6"/>
      <c r="B22" s="6" t="s">
        <v>846</v>
      </c>
      <c r="C22" s="6" t="s">
        <v>1382</v>
      </c>
      <c r="D22" s="6" t="s">
        <v>1383</v>
      </c>
      <c r="E22" s="6" t="s">
        <v>1384</v>
      </c>
      <c r="F22" s="6"/>
      <c r="G22" s="59" t="str">
        <f t="shared" si="0"/>
        <v xml:space="preserve">Dantrium Intravenous 20mg powder for Solution for injection 12x  </v>
      </c>
      <c r="H22" s="6"/>
      <c r="I22" s="6" t="s">
        <v>55</v>
      </c>
      <c r="J22" s="6">
        <v>12</v>
      </c>
      <c r="K22" s="6">
        <v>20</v>
      </c>
      <c r="L22" s="6"/>
      <c r="M22" s="6" t="s">
        <v>287</v>
      </c>
      <c r="N22" s="6" t="s">
        <v>288</v>
      </c>
      <c r="O22" s="27">
        <v>374831</v>
      </c>
      <c r="P22" s="20">
        <f t="shared" si="1"/>
        <v>31235.916666666668</v>
      </c>
      <c r="Q22" s="6" t="s">
        <v>45</v>
      </c>
      <c r="R22" s="28">
        <v>45017</v>
      </c>
      <c r="S22" s="1"/>
      <c r="T22" s="38"/>
    </row>
    <row r="23" spans="1:20" ht="30" x14ac:dyDescent="0.2">
      <c r="A23" s="6"/>
      <c r="B23" s="6" t="s">
        <v>1385</v>
      </c>
      <c r="C23" s="6" t="s">
        <v>1386</v>
      </c>
      <c r="D23" s="6" t="s">
        <v>1387</v>
      </c>
      <c r="E23" s="6" t="s">
        <v>1387</v>
      </c>
      <c r="F23" s="6" t="s">
        <v>1388</v>
      </c>
      <c r="G23" s="59" t="str">
        <f t="shared" si="0"/>
        <v>Fentanyl 50mcg/ml 50ml 1x Inj.</v>
      </c>
      <c r="H23" s="6" t="s">
        <v>230</v>
      </c>
      <c r="I23" s="6" t="s">
        <v>55</v>
      </c>
      <c r="J23" s="6">
        <v>1</v>
      </c>
      <c r="K23" s="6">
        <f>50*50</f>
        <v>2500</v>
      </c>
      <c r="L23" s="6"/>
      <c r="M23" s="6" t="s">
        <v>35</v>
      </c>
      <c r="N23" s="32" t="s">
        <v>36</v>
      </c>
      <c r="O23" s="27">
        <v>1600</v>
      </c>
      <c r="P23" s="20">
        <f t="shared" si="1"/>
        <v>1600</v>
      </c>
      <c r="Q23" s="6" t="s">
        <v>45</v>
      </c>
      <c r="R23" s="28">
        <v>45017</v>
      </c>
      <c r="S23" s="1"/>
      <c r="T23" s="39"/>
    </row>
    <row r="24" spans="1:20" s="2" customFormat="1" ht="15" x14ac:dyDescent="0.2">
      <c r="A24" s="4"/>
      <c r="B24" s="6" t="s">
        <v>1389</v>
      </c>
      <c r="C24" s="6" t="s">
        <v>1390</v>
      </c>
      <c r="D24" s="6" t="s">
        <v>1390</v>
      </c>
      <c r="E24" s="6" t="s">
        <v>1391</v>
      </c>
      <c r="F24" s="6" t="s">
        <v>1392</v>
      </c>
      <c r="G24" s="6" t="str">
        <f t="shared" si="0"/>
        <v>Hypnomidate 2mg/ml 10x10ml inj.</v>
      </c>
      <c r="H24" s="6" t="s">
        <v>54</v>
      </c>
      <c r="I24" s="6" t="s">
        <v>55</v>
      </c>
      <c r="J24" s="6">
        <v>10</v>
      </c>
      <c r="K24" s="6">
        <v>20</v>
      </c>
      <c r="L24" s="6"/>
      <c r="M24" s="6"/>
      <c r="N24" s="32"/>
      <c r="O24" s="27">
        <v>8200</v>
      </c>
      <c r="P24" s="20">
        <f t="shared" si="1"/>
        <v>820</v>
      </c>
      <c r="Q24" s="6" t="s">
        <v>45</v>
      </c>
      <c r="R24" s="28">
        <v>45017</v>
      </c>
      <c r="S24" s="1"/>
      <c r="T24" s="39"/>
    </row>
    <row r="25" spans="1:20" ht="30" x14ac:dyDescent="0.2">
      <c r="A25" s="29"/>
      <c r="B25" s="6" t="s">
        <v>1393</v>
      </c>
      <c r="C25" s="6" t="s">
        <v>1394</v>
      </c>
      <c r="D25" s="6" t="s">
        <v>1394</v>
      </c>
      <c r="E25" s="6" t="s">
        <v>1395</v>
      </c>
      <c r="F25" s="6" t="s">
        <v>1396</v>
      </c>
      <c r="G25" s="6" t="str">
        <f t="shared" si="0"/>
        <v>Esketamin SINTETICA 25mg/ml; 2ml inj.</v>
      </c>
      <c r="H25" s="6" t="s">
        <v>54</v>
      </c>
      <c r="I25" s="6" t="s">
        <v>55</v>
      </c>
      <c r="J25" s="6">
        <v>10</v>
      </c>
      <c r="K25" s="6">
        <v>50</v>
      </c>
      <c r="L25" s="6"/>
      <c r="M25" s="6" t="s">
        <v>35</v>
      </c>
      <c r="N25" s="32" t="s">
        <v>36</v>
      </c>
      <c r="O25" s="27">
        <v>21250</v>
      </c>
      <c r="P25" s="20">
        <f t="shared" si="1"/>
        <v>2125</v>
      </c>
      <c r="Q25" s="6" t="s">
        <v>45</v>
      </c>
      <c r="R25" s="28">
        <v>45017</v>
      </c>
      <c r="S25" s="1"/>
      <c r="T25" s="39"/>
    </row>
    <row r="26" spans="1:20" ht="45" x14ac:dyDescent="0.2">
      <c r="A26" s="6">
        <v>313</v>
      </c>
      <c r="B26" s="6" t="s">
        <v>1397</v>
      </c>
      <c r="C26" s="6" t="s">
        <v>1398</v>
      </c>
      <c r="D26" s="6" t="s">
        <v>901</v>
      </c>
      <c r="E26" s="6" t="s">
        <v>902</v>
      </c>
      <c r="F26" s="6" t="s">
        <v>1399</v>
      </c>
      <c r="G26" s="6" t="str">
        <f t="shared" si="0"/>
        <v>Morphin-Hameln 10mg/ml 10x inj.</v>
      </c>
      <c r="H26" s="6" t="s">
        <v>54</v>
      </c>
      <c r="I26" s="6" t="s">
        <v>55</v>
      </c>
      <c r="J26" s="6">
        <v>10</v>
      </c>
      <c r="K26" s="6">
        <v>10</v>
      </c>
      <c r="L26" s="6"/>
      <c r="M26" s="6" t="s">
        <v>1400</v>
      </c>
      <c r="N26" s="32" t="s">
        <v>1401</v>
      </c>
      <c r="O26" s="27">
        <v>1656</v>
      </c>
      <c r="P26" s="20">
        <f t="shared" si="1"/>
        <v>165.6</v>
      </c>
      <c r="Q26" s="6" t="s">
        <v>45</v>
      </c>
      <c r="R26" s="28">
        <v>45017</v>
      </c>
      <c r="S26" s="1"/>
      <c r="T26" s="39"/>
    </row>
    <row r="27" spans="1:20" ht="45" x14ac:dyDescent="0.2">
      <c r="A27" s="4" t="s">
        <v>1114</v>
      </c>
      <c r="B27" s="6" t="s">
        <v>1397</v>
      </c>
      <c r="C27" s="6" t="s">
        <v>1398</v>
      </c>
      <c r="D27" s="6" t="s">
        <v>901</v>
      </c>
      <c r="E27" s="6" t="s">
        <v>902</v>
      </c>
      <c r="F27" s="6" t="s">
        <v>1402</v>
      </c>
      <c r="G27" s="59" t="str">
        <f t="shared" si="0"/>
        <v>Morphin-Hameln 20mg/ml 10x inj.</v>
      </c>
      <c r="H27" s="6" t="s">
        <v>54</v>
      </c>
      <c r="I27" s="6" t="s">
        <v>55</v>
      </c>
      <c r="J27" s="6">
        <v>10</v>
      </c>
      <c r="K27" s="6">
        <v>20</v>
      </c>
      <c r="L27" s="6"/>
      <c r="M27" s="6" t="s">
        <v>1400</v>
      </c>
      <c r="N27" s="32" t="s">
        <v>1401</v>
      </c>
      <c r="O27" s="27">
        <v>2070</v>
      </c>
      <c r="P27" s="20">
        <f t="shared" si="1"/>
        <v>207</v>
      </c>
      <c r="Q27" s="6" t="s">
        <v>45</v>
      </c>
      <c r="R27" s="28">
        <v>45017</v>
      </c>
      <c r="S27" s="1"/>
      <c r="T27" s="39"/>
    </row>
    <row r="28" spans="1:20" ht="15" x14ac:dyDescent="0.2">
      <c r="A28" s="29"/>
      <c r="B28" s="29" t="s">
        <v>1403</v>
      </c>
      <c r="C28" s="30" t="s">
        <v>1404</v>
      </c>
      <c r="D28" s="29" t="s">
        <v>1404</v>
      </c>
      <c r="E28" s="29" t="s">
        <v>1405</v>
      </c>
      <c r="F28" s="29"/>
      <c r="G28" s="29" t="str">
        <f t="shared" si="0"/>
        <v xml:space="preserve">Bulnexo 2mg/0,5mg nyelvalatti tabl 7x  </v>
      </c>
      <c r="H28" s="29"/>
      <c r="I28" s="30" t="s">
        <v>97</v>
      </c>
      <c r="J28" s="29">
        <v>7</v>
      </c>
      <c r="K28" s="29">
        <v>2.5</v>
      </c>
      <c r="L28" s="29"/>
      <c r="M28" s="30" t="s">
        <v>1406</v>
      </c>
      <c r="N28" s="31" t="s">
        <v>1407</v>
      </c>
      <c r="O28" s="40">
        <v>1950</v>
      </c>
      <c r="P28" s="36">
        <f t="shared" si="1"/>
        <v>278.57142857142856</v>
      </c>
      <c r="Q28" s="30" t="s">
        <v>30</v>
      </c>
      <c r="R28" s="28">
        <v>44965</v>
      </c>
      <c r="S28" s="1"/>
      <c r="T28" s="46"/>
    </row>
    <row r="29" spans="1:20" ht="15" x14ac:dyDescent="0.2">
      <c r="A29" s="29"/>
      <c r="B29" s="29" t="s">
        <v>1403</v>
      </c>
      <c r="C29" s="30" t="s">
        <v>1404</v>
      </c>
      <c r="D29" s="29" t="s">
        <v>1404</v>
      </c>
      <c r="E29" s="29" t="s">
        <v>1408</v>
      </c>
      <c r="F29" s="29"/>
      <c r="G29" s="29" t="str">
        <f t="shared" si="0"/>
        <v xml:space="preserve">Bulnexo 8mg/2mg nyelvalatti tabletta 7x  </v>
      </c>
      <c r="H29" s="29"/>
      <c r="I29" s="30" t="s">
        <v>97</v>
      </c>
      <c r="J29" s="29">
        <v>7</v>
      </c>
      <c r="K29" s="29">
        <v>10</v>
      </c>
      <c r="L29" s="29"/>
      <c r="M29" s="30" t="s">
        <v>1406</v>
      </c>
      <c r="N29" s="31" t="s">
        <v>1407</v>
      </c>
      <c r="O29" s="40">
        <v>5100</v>
      </c>
      <c r="P29" s="36">
        <f t="shared" si="1"/>
        <v>728.57142857142856</v>
      </c>
      <c r="Q29" s="30" t="s">
        <v>30</v>
      </c>
      <c r="R29" s="28">
        <v>44965</v>
      </c>
      <c r="S29" s="1"/>
      <c r="T29" s="46"/>
    </row>
    <row r="30" spans="1:20" ht="15" x14ac:dyDescent="0.2">
      <c r="A30" s="29"/>
      <c r="B30" s="6" t="s">
        <v>1409</v>
      </c>
      <c r="C30" s="6" t="s">
        <v>1410</v>
      </c>
      <c r="D30" s="6" t="s">
        <v>1410</v>
      </c>
      <c r="E30" s="6" t="s">
        <v>1411</v>
      </c>
      <c r="F30" s="6" t="s">
        <v>1412</v>
      </c>
      <c r="G30" s="59" t="str">
        <f t="shared" si="0"/>
        <v>Fluorescein SERB 100mg/ml - 5ml 10x Inj</v>
      </c>
      <c r="H30" s="6" t="s">
        <v>162</v>
      </c>
      <c r="I30" s="6" t="s">
        <v>55</v>
      </c>
      <c r="J30" s="6">
        <v>10</v>
      </c>
      <c r="K30" s="6">
        <v>500</v>
      </c>
      <c r="L30" s="6"/>
      <c r="M30" s="6"/>
      <c r="N30" s="6"/>
      <c r="O30" s="27">
        <v>15960</v>
      </c>
      <c r="P30" s="20">
        <f t="shared" si="1"/>
        <v>1596</v>
      </c>
      <c r="Q30" s="6" t="s">
        <v>45</v>
      </c>
      <c r="R30" s="28">
        <v>45017</v>
      </c>
      <c r="S30" s="22"/>
      <c r="T30" s="34"/>
    </row>
    <row r="31" spans="1:20" ht="15" x14ac:dyDescent="0.2">
      <c r="A31" s="29"/>
      <c r="B31" s="29" t="s">
        <v>1409</v>
      </c>
      <c r="C31" s="30" t="s">
        <v>1413</v>
      </c>
      <c r="D31" s="29" t="s">
        <v>1410</v>
      </c>
      <c r="E31" s="29" t="s">
        <v>1414</v>
      </c>
      <c r="F31" s="29"/>
      <c r="G31" s="29" t="str">
        <f t="shared" si="0"/>
        <v xml:space="preserve">Fluoresceina Oculos 10% old inj 5ml 10x  </v>
      </c>
      <c r="H31" s="29"/>
      <c r="I31" s="30" t="s">
        <v>55</v>
      </c>
      <c r="J31" s="29">
        <v>10</v>
      </c>
      <c r="K31" s="29">
        <v>500</v>
      </c>
      <c r="L31" s="29"/>
      <c r="M31" s="30" t="s">
        <v>145</v>
      </c>
      <c r="N31" s="31" t="s">
        <v>146</v>
      </c>
      <c r="O31" s="40">
        <v>19980</v>
      </c>
      <c r="P31" s="36">
        <f t="shared" si="1"/>
        <v>1998</v>
      </c>
      <c r="Q31" s="30" t="s">
        <v>30</v>
      </c>
      <c r="R31" s="28">
        <v>44965</v>
      </c>
      <c r="S31" s="1"/>
      <c r="T31" s="46"/>
    </row>
    <row r="32" spans="1:20" ht="45" x14ac:dyDescent="0.2">
      <c r="A32" s="4" t="s">
        <v>1415</v>
      </c>
      <c r="B32" s="4" t="s">
        <v>1409</v>
      </c>
      <c r="C32" s="3" t="s">
        <v>1413</v>
      </c>
      <c r="D32" s="3" t="s">
        <v>1413</v>
      </c>
      <c r="E32" s="3" t="s">
        <v>1416</v>
      </c>
      <c r="F32" s="3"/>
      <c r="G32" s="3" t="str">
        <f t="shared" si="0"/>
        <v xml:space="preserve">Fluorescein Oculos 100mg/ml oldatos injekció 10x5ml  </v>
      </c>
      <c r="H32" s="3"/>
      <c r="I32" s="4" t="s">
        <v>55</v>
      </c>
      <c r="J32" s="3">
        <v>10</v>
      </c>
      <c r="K32" s="3">
        <v>500</v>
      </c>
      <c r="L32" s="3" t="s">
        <v>1417</v>
      </c>
      <c r="M32" s="3" t="s">
        <v>145</v>
      </c>
      <c r="N32" s="3" t="s">
        <v>1317</v>
      </c>
      <c r="O32" s="5">
        <v>19500</v>
      </c>
      <c r="P32" s="37">
        <f t="shared" si="1"/>
        <v>1950</v>
      </c>
      <c r="Q32" s="4" t="s">
        <v>1295</v>
      </c>
      <c r="R32" s="28">
        <v>45017</v>
      </c>
      <c r="S32" s="57" t="s">
        <v>236</v>
      </c>
      <c r="T32" s="58">
        <v>24500</v>
      </c>
    </row>
    <row r="33" spans="1:20" ht="15" x14ac:dyDescent="0.2">
      <c r="A33" s="29"/>
      <c r="B33" s="29" t="s">
        <v>1289</v>
      </c>
      <c r="C33" s="30" t="s">
        <v>1418</v>
      </c>
      <c r="D33" s="29" t="s">
        <v>1419</v>
      </c>
      <c r="E33" s="29" t="s">
        <v>1420</v>
      </c>
      <c r="F33" s="29"/>
      <c r="G33" s="29" t="str">
        <f t="shared" si="0"/>
        <v xml:space="preserve">Blu patent V 2,5% 50mg/2ml old inj ET 5x  </v>
      </c>
      <c r="H33" s="29"/>
      <c r="I33" s="30" t="s">
        <v>55</v>
      </c>
      <c r="J33" s="29">
        <v>5</v>
      </c>
      <c r="K33" s="29">
        <v>50</v>
      </c>
      <c r="L33" s="29"/>
      <c r="M33" s="30" t="s">
        <v>84</v>
      </c>
      <c r="N33" s="31" t="s">
        <v>85</v>
      </c>
      <c r="O33" s="40">
        <v>49990</v>
      </c>
      <c r="P33" s="36">
        <f t="shared" si="1"/>
        <v>9998</v>
      </c>
      <c r="Q33" s="30" t="s">
        <v>30</v>
      </c>
      <c r="R33" s="28">
        <v>44965</v>
      </c>
      <c r="S33" s="1" t="s">
        <v>1421</v>
      </c>
      <c r="T33" s="46"/>
    </row>
    <row r="34" spans="1:20" ht="30" x14ac:dyDescent="0.2">
      <c r="A34" s="6"/>
      <c r="B34" s="6" t="s">
        <v>1289</v>
      </c>
      <c r="C34" s="6" t="s">
        <v>1418</v>
      </c>
      <c r="D34" s="6" t="s">
        <v>1422</v>
      </c>
      <c r="E34" s="6" t="s">
        <v>1423</v>
      </c>
      <c r="F34" s="6" t="s">
        <v>1424</v>
      </c>
      <c r="G34" s="6" t="str">
        <f t="shared" si="0"/>
        <v>Bleu Patenté V  25mg/ml inj.</v>
      </c>
      <c r="H34" s="6" t="s">
        <v>54</v>
      </c>
      <c r="I34" s="6" t="s">
        <v>55</v>
      </c>
      <c r="J34" s="6">
        <v>5</v>
      </c>
      <c r="K34" s="6">
        <v>50</v>
      </c>
      <c r="L34" s="6"/>
      <c r="M34" s="6" t="s">
        <v>331</v>
      </c>
      <c r="N34" s="32" t="s">
        <v>332</v>
      </c>
      <c r="O34" s="27">
        <v>99000</v>
      </c>
      <c r="P34" s="20">
        <f t="shared" si="1"/>
        <v>19800</v>
      </c>
      <c r="Q34" s="6" t="s">
        <v>45</v>
      </c>
      <c r="R34" s="28">
        <v>45017</v>
      </c>
      <c r="S34" s="1"/>
      <c r="T34" s="34"/>
    </row>
    <row r="35" spans="1:20" ht="30" x14ac:dyDescent="0.2">
      <c r="A35" s="6"/>
      <c r="B35" s="6" t="s">
        <v>1308</v>
      </c>
      <c r="C35" s="6" t="s">
        <v>1425</v>
      </c>
      <c r="D35" s="6" t="s">
        <v>1425</v>
      </c>
      <c r="E35" s="6" t="s">
        <v>1426</v>
      </c>
      <c r="F35" s="6" t="s">
        <v>1427</v>
      </c>
      <c r="G35" s="6" t="str">
        <f t="shared" si="0"/>
        <v>Microtrast Oesophagus   150g 1x pasta</v>
      </c>
      <c r="H35" s="6" t="s">
        <v>1428</v>
      </c>
      <c r="I35" s="6" t="s">
        <v>97</v>
      </c>
      <c r="J35" s="6">
        <v>1</v>
      </c>
      <c r="K35" s="6">
        <v>150</v>
      </c>
      <c r="L35" s="6"/>
      <c r="M35" s="6" t="s">
        <v>35</v>
      </c>
      <c r="N35" s="32" t="s">
        <v>36</v>
      </c>
      <c r="O35" s="27">
        <v>3900</v>
      </c>
      <c r="P35" s="20">
        <f t="shared" si="1"/>
        <v>3900</v>
      </c>
      <c r="Q35" s="6" t="s">
        <v>45</v>
      </c>
      <c r="R35" s="28">
        <v>45017</v>
      </c>
      <c r="S35" s="1"/>
      <c r="T35" s="34"/>
    </row>
  </sheetData>
  <autoFilter ref="A1:T35" xr:uid="{00000000-0009-0000-0000-000002000000}"/>
  <sortState xmlns:xlrd2="http://schemas.microsoft.com/office/spreadsheetml/2017/richdata2" ref="A2:XFC39">
    <sortCondition ref="B2:B39"/>
    <sortCondition ref="I2:I39"/>
    <sortCondition ref="K2:K39"/>
    <sortCondition ref="P2:P39"/>
  </sortState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66"/>
  <sheetViews>
    <sheetView topLeftCell="D183" workbookViewId="0">
      <selection activeCell="B202" sqref="B202:U266"/>
    </sheetView>
  </sheetViews>
  <sheetFormatPr defaultRowHeight="12.75" x14ac:dyDescent="0.2"/>
  <cols>
    <col min="1" max="1" width="6.1640625" hidden="1" customWidth="1"/>
    <col min="3" max="3" width="18.6640625" customWidth="1"/>
    <col min="4" max="4" width="15.83203125" customWidth="1"/>
    <col min="5" max="5" width="40.1640625" customWidth="1"/>
    <col min="7" max="7" width="23.5" customWidth="1"/>
    <col min="15" max="15" width="11.6640625" style="13" customWidth="1"/>
    <col min="16" max="16" width="15.33203125" style="13" customWidth="1"/>
    <col min="17" max="17" width="19.5" bestFit="1" customWidth="1"/>
    <col min="18" max="18" width="13.6640625" bestFit="1" customWidth="1"/>
    <col min="19" max="19" width="15.33203125" bestFit="1" customWidth="1"/>
    <col min="20" max="20" width="11.5" customWidth="1"/>
    <col min="22" max="22" width="11.83203125" customWidth="1"/>
  </cols>
  <sheetData>
    <row r="1" spans="1:19" s="2" customFormat="1" ht="60" x14ac:dyDescent="0.2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1333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0" t="s">
        <v>13</v>
      </c>
      <c r="O1" s="11" t="s">
        <v>14</v>
      </c>
      <c r="P1" s="12" t="s">
        <v>15</v>
      </c>
      <c r="Q1" s="7" t="s">
        <v>16</v>
      </c>
      <c r="R1" s="7" t="s">
        <v>17</v>
      </c>
      <c r="S1" s="7" t="s">
        <v>18</v>
      </c>
    </row>
    <row r="2" spans="1:19" s="2" customFormat="1" ht="30" x14ac:dyDescent="0.2">
      <c r="A2" s="14"/>
      <c r="B2" s="14" t="s">
        <v>20</v>
      </c>
      <c r="C2" s="15" t="s">
        <v>37</v>
      </c>
      <c r="D2" s="15" t="s">
        <v>37</v>
      </c>
      <c r="E2" s="15" t="s">
        <v>1429</v>
      </c>
      <c r="F2" s="15"/>
      <c r="G2" s="15" t="str">
        <f t="shared" ref="G2:G36" si="0">CONCATENATE(E2," ",F2," ",H2)</f>
        <v>Monovisc Injection 1x /GYSE  inj.</v>
      </c>
      <c r="H2" s="15" t="s">
        <v>54</v>
      </c>
      <c r="I2" s="16" t="s">
        <v>55</v>
      </c>
      <c r="J2" s="15">
        <v>1</v>
      </c>
      <c r="K2" s="15">
        <v>80</v>
      </c>
      <c r="L2" s="15" t="s">
        <v>388</v>
      </c>
      <c r="M2" s="15" t="s">
        <v>1271</v>
      </c>
      <c r="N2" s="15" t="s">
        <v>36</v>
      </c>
      <c r="O2" s="17">
        <v>34680</v>
      </c>
      <c r="P2" s="18">
        <f t="shared" ref="P2:P33" si="1">O2/J2</f>
        <v>34680</v>
      </c>
      <c r="Q2" s="14" t="s">
        <v>1295</v>
      </c>
      <c r="R2" s="14" t="s">
        <v>1430</v>
      </c>
      <c r="S2" s="14" t="s">
        <v>1431</v>
      </c>
    </row>
    <row r="3" spans="1:19" s="2" customFormat="1" ht="30" x14ac:dyDescent="0.2">
      <c r="A3" s="14"/>
      <c r="B3" s="14" t="s">
        <v>20</v>
      </c>
      <c r="C3" s="15" t="s">
        <v>21</v>
      </c>
      <c r="D3" s="15" t="s">
        <v>21</v>
      </c>
      <c r="E3" s="15" t="s">
        <v>1432</v>
      </c>
      <c r="F3" s="15" t="s">
        <v>1433</v>
      </c>
      <c r="G3" s="15" t="str">
        <f t="shared" si="0"/>
        <v>S2 Racepinephrine 2.25% 2.25% inh. Old.</v>
      </c>
      <c r="H3" s="15" t="s">
        <v>1434</v>
      </c>
      <c r="I3" s="16" t="s">
        <v>23</v>
      </c>
      <c r="J3" s="15">
        <v>30</v>
      </c>
      <c r="K3" s="15">
        <v>11.25</v>
      </c>
      <c r="L3" s="15"/>
      <c r="M3" s="15"/>
      <c r="N3" s="15" t="s">
        <v>1435</v>
      </c>
      <c r="O3" s="17">
        <v>22000</v>
      </c>
      <c r="P3" s="18">
        <f t="shared" si="1"/>
        <v>733.33333333333337</v>
      </c>
      <c r="Q3" s="14" t="s">
        <v>45</v>
      </c>
      <c r="R3" s="14" t="s">
        <v>1430</v>
      </c>
      <c r="S3" s="14" t="s">
        <v>1431</v>
      </c>
    </row>
    <row r="4" spans="1:19" s="2" customFormat="1" ht="90" x14ac:dyDescent="0.2">
      <c r="A4" s="14"/>
      <c r="B4" s="14" t="s">
        <v>20</v>
      </c>
      <c r="C4" s="15" t="s">
        <v>21</v>
      </c>
      <c r="D4" s="15" t="s">
        <v>1436</v>
      </c>
      <c r="E4" s="15" t="s">
        <v>22</v>
      </c>
      <c r="F4" s="15"/>
      <c r="G4" s="15" t="str">
        <f t="shared" si="0"/>
        <v xml:space="preserve">S2 Racepinephrine 0,5ml inhal oldat 30x  </v>
      </c>
      <c r="H4" s="15"/>
      <c r="I4" s="16" t="s">
        <v>23</v>
      </c>
      <c r="J4" s="15">
        <v>30</v>
      </c>
      <c r="K4" s="15">
        <v>11.25</v>
      </c>
      <c r="L4" s="15"/>
      <c r="M4" s="15" t="s">
        <v>25</v>
      </c>
      <c r="N4" s="15" t="s">
        <v>26</v>
      </c>
      <c r="O4" s="17">
        <v>30980</v>
      </c>
      <c r="P4" s="18">
        <f t="shared" si="1"/>
        <v>1032.6666666666667</v>
      </c>
      <c r="Q4" s="14" t="s">
        <v>30</v>
      </c>
      <c r="R4" s="14" t="s">
        <v>1437</v>
      </c>
      <c r="S4" s="14" t="s">
        <v>20</v>
      </c>
    </row>
    <row r="5" spans="1:19" s="2" customFormat="1" ht="30" x14ac:dyDescent="0.2">
      <c r="A5" s="14"/>
      <c r="B5" s="14" t="s">
        <v>1267</v>
      </c>
      <c r="C5" s="15" t="s">
        <v>1268</v>
      </c>
      <c r="D5" s="15" t="s">
        <v>1268</v>
      </c>
      <c r="E5" s="15" t="s">
        <v>1438</v>
      </c>
      <c r="F5" s="15"/>
      <c r="G5" s="15" t="str">
        <f t="shared" si="0"/>
        <v xml:space="preserve">Sucrabest 1g granulátum 50x  </v>
      </c>
      <c r="H5" s="15"/>
      <c r="I5" s="16" t="s">
        <v>97</v>
      </c>
      <c r="J5" s="15">
        <v>50</v>
      </c>
      <c r="K5" s="15">
        <v>1</v>
      </c>
      <c r="L5" s="15"/>
      <c r="M5" s="15" t="s">
        <v>1271</v>
      </c>
      <c r="N5" s="15" t="s">
        <v>36</v>
      </c>
      <c r="O5" s="17">
        <v>6090</v>
      </c>
      <c r="P5" s="18">
        <f t="shared" si="1"/>
        <v>121.8</v>
      </c>
      <c r="Q5" s="14" t="s">
        <v>30</v>
      </c>
      <c r="R5" s="14" t="s">
        <v>1437</v>
      </c>
      <c r="S5" s="14" t="s">
        <v>20</v>
      </c>
    </row>
    <row r="6" spans="1:19" s="2" customFormat="1" ht="45" x14ac:dyDescent="0.2">
      <c r="A6" s="14"/>
      <c r="B6" s="14" t="s">
        <v>1439</v>
      </c>
      <c r="C6" s="15" t="s">
        <v>1440</v>
      </c>
      <c r="D6" s="15" t="s">
        <v>1440</v>
      </c>
      <c r="E6" s="15" t="s">
        <v>1441</v>
      </c>
      <c r="F6" s="15"/>
      <c r="G6" s="15" t="str">
        <f t="shared" si="0"/>
        <v xml:space="preserve">Argimate iv infúzió 10% 200ml 30x  </v>
      </c>
      <c r="H6" s="15"/>
      <c r="I6" s="16" t="s">
        <v>55</v>
      </c>
      <c r="J6" s="15">
        <v>30</v>
      </c>
      <c r="K6" s="15">
        <v>20</v>
      </c>
      <c r="L6" s="15"/>
      <c r="M6" s="15" t="s">
        <v>254</v>
      </c>
      <c r="N6" s="15" t="s">
        <v>255</v>
      </c>
      <c r="O6" s="17">
        <v>505999.99939999997</v>
      </c>
      <c r="P6" s="18">
        <f t="shared" si="1"/>
        <v>16866.666646666665</v>
      </c>
      <c r="Q6" s="14" t="s">
        <v>30</v>
      </c>
      <c r="R6" s="14" t="s">
        <v>1430</v>
      </c>
      <c r="S6" s="14" t="s">
        <v>1431</v>
      </c>
    </row>
    <row r="7" spans="1:19" s="2" customFormat="1" ht="30" x14ac:dyDescent="0.2">
      <c r="A7" s="14">
        <v>291</v>
      </c>
      <c r="B7" s="14" t="s">
        <v>1442</v>
      </c>
      <c r="C7" s="15" t="s">
        <v>1443</v>
      </c>
      <c r="D7" s="15" t="s">
        <v>1443</v>
      </c>
      <c r="E7" s="15" t="s">
        <v>1444</v>
      </c>
      <c r="F7" s="15" t="s">
        <v>118</v>
      </c>
      <c r="G7" s="15" t="str">
        <f t="shared" si="0"/>
        <v>Nalcrom 100mg 100x kapsz.</v>
      </c>
      <c r="H7" s="15" t="s">
        <v>305</v>
      </c>
      <c r="I7" s="16" t="s">
        <v>97</v>
      </c>
      <c r="J7" s="15">
        <v>100</v>
      </c>
      <c r="K7" s="15">
        <v>100</v>
      </c>
      <c r="L7" s="15"/>
      <c r="M7" s="15" t="s">
        <v>62</v>
      </c>
      <c r="N7" s="15" t="s">
        <v>63</v>
      </c>
      <c r="O7" s="17">
        <v>24500</v>
      </c>
      <c r="P7" s="18">
        <f t="shared" si="1"/>
        <v>245</v>
      </c>
      <c r="Q7" s="14" t="s">
        <v>45</v>
      </c>
      <c r="R7" s="14">
        <v>44578</v>
      </c>
      <c r="S7" s="14" t="s">
        <v>20</v>
      </c>
    </row>
    <row r="8" spans="1:19" s="2" customFormat="1" ht="45" x14ac:dyDescent="0.2">
      <c r="A8" s="14"/>
      <c r="B8" s="14" t="s">
        <v>1445</v>
      </c>
      <c r="C8" s="15" t="s">
        <v>1446</v>
      </c>
      <c r="D8" s="15" t="s">
        <v>1446</v>
      </c>
      <c r="E8" s="15" t="s">
        <v>1447</v>
      </c>
      <c r="F8" s="15"/>
      <c r="G8" s="15" t="str">
        <f t="shared" si="0"/>
        <v xml:space="preserve">Creon Micro Pancreatin granulátum 20g 1x  </v>
      </c>
      <c r="H8" s="15"/>
      <c r="I8" s="16" t="s">
        <v>97</v>
      </c>
      <c r="J8" s="15">
        <v>1</v>
      </c>
      <c r="K8" s="15">
        <v>20</v>
      </c>
      <c r="L8" s="15"/>
      <c r="M8" s="15" t="s">
        <v>62</v>
      </c>
      <c r="N8" s="15" t="s">
        <v>63</v>
      </c>
      <c r="O8" s="17">
        <v>57820</v>
      </c>
      <c r="P8" s="18">
        <f t="shared" si="1"/>
        <v>57820</v>
      </c>
      <c r="Q8" s="14" t="s">
        <v>30</v>
      </c>
      <c r="R8" s="14" t="s">
        <v>1437</v>
      </c>
      <c r="S8" s="14" t="s">
        <v>20</v>
      </c>
    </row>
    <row r="9" spans="1:19" s="2" customFormat="1" ht="30" x14ac:dyDescent="0.2">
      <c r="A9" s="14">
        <v>28</v>
      </c>
      <c r="B9" s="14" t="s">
        <v>1448</v>
      </c>
      <c r="C9" s="15" t="s">
        <v>1449</v>
      </c>
      <c r="D9" s="15" t="s">
        <v>1449</v>
      </c>
      <c r="E9" s="15" t="s">
        <v>1450</v>
      </c>
      <c r="F9" s="15" t="s">
        <v>1451</v>
      </c>
      <c r="G9" s="15" t="str">
        <f t="shared" si="0"/>
        <v>A.T.10 oldat  30ml 3x old.</v>
      </c>
      <c r="H9" s="15" t="s">
        <v>405</v>
      </c>
      <c r="I9" s="16"/>
      <c r="J9" s="15">
        <v>3</v>
      </c>
      <c r="K9" s="15">
        <v>30</v>
      </c>
      <c r="L9" s="15"/>
      <c r="M9" s="15" t="s">
        <v>35</v>
      </c>
      <c r="N9" s="15" t="s">
        <v>36</v>
      </c>
      <c r="O9" s="17">
        <v>44500</v>
      </c>
      <c r="P9" s="18">
        <f t="shared" si="1"/>
        <v>14833.333333333334</v>
      </c>
      <c r="Q9" s="14" t="s">
        <v>45</v>
      </c>
      <c r="R9" s="14">
        <v>44578</v>
      </c>
      <c r="S9" s="14" t="s">
        <v>20</v>
      </c>
    </row>
    <row r="10" spans="1:19" s="2" customFormat="1" ht="30" x14ac:dyDescent="0.2">
      <c r="A10" s="14"/>
      <c r="B10" s="14" t="s">
        <v>311</v>
      </c>
      <c r="C10" s="15" t="s">
        <v>312</v>
      </c>
      <c r="D10" s="15" t="s">
        <v>312</v>
      </c>
      <c r="E10" s="15" t="s">
        <v>313</v>
      </c>
      <c r="F10" s="15"/>
      <c r="G10" s="15" t="str">
        <f t="shared" si="0"/>
        <v>Loniten 5mg tabletta 30x  Tab</v>
      </c>
      <c r="H10" s="15" t="s">
        <v>292</v>
      </c>
      <c r="I10" s="16" t="s">
        <v>97</v>
      </c>
      <c r="J10" s="15">
        <v>30</v>
      </c>
      <c r="K10" s="15">
        <v>5</v>
      </c>
      <c r="L10" s="15"/>
      <c r="M10" s="15" t="s">
        <v>84</v>
      </c>
      <c r="N10" s="15" t="s">
        <v>85</v>
      </c>
      <c r="O10" s="17">
        <v>5989.9964</v>
      </c>
      <c r="P10" s="18">
        <f t="shared" si="1"/>
        <v>199.66654666666668</v>
      </c>
      <c r="Q10" s="14" t="s">
        <v>30</v>
      </c>
      <c r="R10" s="14" t="s">
        <v>1430</v>
      </c>
      <c r="S10" s="14" t="s">
        <v>1431</v>
      </c>
    </row>
    <row r="11" spans="1:19" s="2" customFormat="1" ht="45" x14ac:dyDescent="0.2">
      <c r="A11" s="14"/>
      <c r="B11" s="14" t="s">
        <v>334</v>
      </c>
      <c r="C11" s="15" t="s">
        <v>335</v>
      </c>
      <c r="D11" s="15" t="s">
        <v>335</v>
      </c>
      <c r="E11" s="15" t="s">
        <v>336</v>
      </c>
      <c r="F11" s="15"/>
      <c r="G11" s="15" t="str">
        <f t="shared" si="0"/>
        <v>Regitine 10mg/ml oldatos injekció 1ml 5x  inj.</v>
      </c>
      <c r="H11" s="15" t="s">
        <v>54</v>
      </c>
      <c r="I11" s="16" t="s">
        <v>55</v>
      </c>
      <c r="J11" s="15">
        <v>5</v>
      </c>
      <c r="K11" s="15">
        <v>10</v>
      </c>
      <c r="L11" s="15"/>
      <c r="M11" s="15" t="s">
        <v>287</v>
      </c>
      <c r="N11" s="15" t="s">
        <v>288</v>
      </c>
      <c r="O11" s="17">
        <v>203999.99979999999</v>
      </c>
      <c r="P11" s="18">
        <f t="shared" si="1"/>
        <v>40799.999960000001</v>
      </c>
      <c r="Q11" s="14" t="s">
        <v>30</v>
      </c>
      <c r="R11" s="14" t="s">
        <v>1430</v>
      </c>
      <c r="S11" s="14" t="s">
        <v>1431</v>
      </c>
    </row>
    <row r="12" spans="1:19" s="2" customFormat="1" ht="30" x14ac:dyDescent="0.2">
      <c r="A12" s="14"/>
      <c r="B12" s="14" t="s">
        <v>422</v>
      </c>
      <c r="C12" s="15" t="s">
        <v>423</v>
      </c>
      <c r="D12" s="15" t="s">
        <v>424</v>
      </c>
      <c r="E12" s="15" t="s">
        <v>1452</v>
      </c>
      <c r="F12" s="15"/>
      <c r="G12" s="15" t="str">
        <f t="shared" si="0"/>
        <v xml:space="preserve">Dostinex 0,5 mg comprimate 8x  </v>
      </c>
      <c r="H12" s="15"/>
      <c r="I12" s="16" t="s">
        <v>97</v>
      </c>
      <c r="J12" s="15">
        <v>8</v>
      </c>
      <c r="K12" s="15">
        <v>0.5</v>
      </c>
      <c r="L12" s="15" t="s">
        <v>572</v>
      </c>
      <c r="M12" s="15" t="s">
        <v>100</v>
      </c>
      <c r="N12" s="15" t="s">
        <v>101</v>
      </c>
      <c r="O12" s="17">
        <v>9293</v>
      </c>
      <c r="P12" s="18">
        <f t="shared" si="1"/>
        <v>1161.625</v>
      </c>
      <c r="Q12" s="14" t="s">
        <v>1295</v>
      </c>
      <c r="R12" s="14" t="s">
        <v>1430</v>
      </c>
      <c r="S12" s="14" t="s">
        <v>1431</v>
      </c>
    </row>
    <row r="13" spans="1:19" s="2" customFormat="1" ht="30" x14ac:dyDescent="0.2">
      <c r="A13" s="14"/>
      <c r="B13" s="14" t="s">
        <v>439</v>
      </c>
      <c r="C13" s="15" t="s">
        <v>440</v>
      </c>
      <c r="D13" s="15" t="s">
        <v>440</v>
      </c>
      <c r="E13" s="15" t="s">
        <v>1453</v>
      </c>
      <c r="F13" s="15"/>
      <c r="G13" s="15" t="str">
        <f t="shared" si="0"/>
        <v>Proluton 250mg/ml inj. 1x  inj.</v>
      </c>
      <c r="H13" s="15" t="s">
        <v>54</v>
      </c>
      <c r="I13" s="16" t="s">
        <v>55</v>
      </c>
      <c r="J13" s="15">
        <v>1</v>
      </c>
      <c r="K13" s="15">
        <v>250</v>
      </c>
      <c r="L13" s="15" t="s">
        <v>1454</v>
      </c>
      <c r="M13" s="15" t="s">
        <v>84</v>
      </c>
      <c r="N13" s="15" t="s">
        <v>85</v>
      </c>
      <c r="O13" s="17">
        <v>1650</v>
      </c>
      <c r="P13" s="18">
        <f t="shared" si="1"/>
        <v>1650</v>
      </c>
      <c r="Q13" s="14" t="s">
        <v>1295</v>
      </c>
      <c r="R13" s="14" t="s">
        <v>1430</v>
      </c>
      <c r="S13" s="14" t="s">
        <v>1431</v>
      </c>
    </row>
    <row r="14" spans="1:19" s="2" customFormat="1" ht="45" x14ac:dyDescent="0.2">
      <c r="A14" s="14"/>
      <c r="B14" s="14" t="s">
        <v>449</v>
      </c>
      <c r="C14" s="15" t="s">
        <v>450</v>
      </c>
      <c r="D14" s="15" t="s">
        <v>455</v>
      </c>
      <c r="E14" s="15" t="s">
        <v>456</v>
      </c>
      <c r="F14" s="15"/>
      <c r="G14" s="15" t="str">
        <f t="shared" si="0"/>
        <v>Synacthen 250mcg oldatos injekció 1ml 1x  inj.</v>
      </c>
      <c r="H14" s="15" t="s">
        <v>54</v>
      </c>
      <c r="I14" s="16" t="s">
        <v>55</v>
      </c>
      <c r="J14" s="15">
        <v>1</v>
      </c>
      <c r="K14" s="15">
        <v>0.25</v>
      </c>
      <c r="L14" s="15"/>
      <c r="M14" s="15" t="s">
        <v>1271</v>
      </c>
      <c r="N14" s="15" t="s">
        <v>36</v>
      </c>
      <c r="O14" s="17">
        <v>8700.0030000000006</v>
      </c>
      <c r="P14" s="18">
        <f t="shared" si="1"/>
        <v>8700.0030000000006</v>
      </c>
      <c r="Q14" s="14" t="s">
        <v>30</v>
      </c>
      <c r="R14" s="14" t="s">
        <v>1430</v>
      </c>
      <c r="S14" s="14" t="s">
        <v>1431</v>
      </c>
    </row>
    <row r="15" spans="1:19" s="2" customFormat="1" ht="30" x14ac:dyDescent="0.2">
      <c r="A15" s="14" t="s">
        <v>1455</v>
      </c>
      <c r="B15" s="14" t="s">
        <v>496</v>
      </c>
      <c r="C15" s="15" t="s">
        <v>497</v>
      </c>
      <c r="D15" s="15" t="s">
        <v>1456</v>
      </c>
      <c r="E15" s="15" t="s">
        <v>1457</v>
      </c>
      <c r="F15" s="15"/>
      <c r="G15" s="15" t="str">
        <f t="shared" si="0"/>
        <v xml:space="preserve">Lederlon 20mg inj, 10x  </v>
      </c>
      <c r="H15" s="15"/>
      <c r="I15" s="16" t="s">
        <v>55</v>
      </c>
      <c r="J15" s="15">
        <v>10</v>
      </c>
      <c r="K15" s="15">
        <v>20</v>
      </c>
      <c r="L15" s="15" t="s">
        <v>388</v>
      </c>
      <c r="M15" s="15" t="s">
        <v>1271</v>
      </c>
      <c r="N15" s="15" t="s">
        <v>36</v>
      </c>
      <c r="O15" s="17">
        <v>26400</v>
      </c>
      <c r="P15" s="18">
        <f t="shared" si="1"/>
        <v>2640</v>
      </c>
      <c r="Q15" s="14" t="s">
        <v>1295</v>
      </c>
      <c r="R15" s="14">
        <v>44578</v>
      </c>
      <c r="S15" s="14" t="s">
        <v>93</v>
      </c>
    </row>
    <row r="16" spans="1:19" s="2" customFormat="1" ht="30" x14ac:dyDescent="0.2">
      <c r="A16" s="14"/>
      <c r="B16" s="14" t="s">
        <v>1368</v>
      </c>
      <c r="C16" s="15" t="s">
        <v>1369</v>
      </c>
      <c r="D16" s="15" t="s">
        <v>1369</v>
      </c>
      <c r="E16" s="15" t="s">
        <v>1458</v>
      </c>
      <c r="F16" s="15"/>
      <c r="G16" s="15" t="str">
        <f t="shared" si="0"/>
        <v xml:space="preserve">Tetraciclină Atb 250 mg capsule 20x  </v>
      </c>
      <c r="H16" s="15"/>
      <c r="I16" s="16" t="s">
        <v>97</v>
      </c>
      <c r="J16" s="15">
        <v>20</v>
      </c>
      <c r="K16" s="15">
        <v>250</v>
      </c>
      <c r="L16" s="15" t="s">
        <v>388</v>
      </c>
      <c r="M16" s="15" t="s">
        <v>100</v>
      </c>
      <c r="N16" s="15" t="s">
        <v>101</v>
      </c>
      <c r="O16" s="17">
        <v>880</v>
      </c>
      <c r="P16" s="18">
        <f t="shared" si="1"/>
        <v>44</v>
      </c>
      <c r="Q16" s="14" t="s">
        <v>1295</v>
      </c>
      <c r="R16" s="14" t="s">
        <v>1430</v>
      </c>
      <c r="S16" s="14" t="s">
        <v>1431</v>
      </c>
    </row>
    <row r="17" spans="1:19" s="2" customFormat="1" ht="45" x14ac:dyDescent="0.2">
      <c r="A17" s="14"/>
      <c r="B17" s="14" t="s">
        <v>554</v>
      </c>
      <c r="C17" s="15" t="s">
        <v>555</v>
      </c>
      <c r="D17" s="15" t="s">
        <v>555</v>
      </c>
      <c r="E17" s="15" t="s">
        <v>1459</v>
      </c>
      <c r="F17" s="15"/>
      <c r="G17" s="15" t="str">
        <f t="shared" si="0"/>
        <v>Flucloxacillin 1 g, powder for sol.for inj. 25x  inj.</v>
      </c>
      <c r="H17" s="15" t="s">
        <v>54</v>
      </c>
      <c r="I17" s="16" t="s">
        <v>55</v>
      </c>
      <c r="J17" s="15">
        <v>25</v>
      </c>
      <c r="K17" s="15">
        <v>1000</v>
      </c>
      <c r="L17" s="15" t="s">
        <v>1460</v>
      </c>
      <c r="M17" s="15" t="s">
        <v>62</v>
      </c>
      <c r="N17" s="15" t="s">
        <v>63</v>
      </c>
      <c r="O17" s="17">
        <v>25800</v>
      </c>
      <c r="P17" s="18">
        <f t="shared" si="1"/>
        <v>1032</v>
      </c>
      <c r="Q17" s="14" t="s">
        <v>1295</v>
      </c>
      <c r="R17" s="14" t="s">
        <v>1430</v>
      </c>
      <c r="S17" s="14" t="s">
        <v>1431</v>
      </c>
    </row>
    <row r="18" spans="1:19" s="2" customFormat="1" ht="60" x14ac:dyDescent="0.2">
      <c r="A18" s="14">
        <v>387</v>
      </c>
      <c r="B18" s="14" t="s">
        <v>1279</v>
      </c>
      <c r="C18" s="15" t="s">
        <v>1280</v>
      </c>
      <c r="D18" s="15" t="s">
        <v>1281</v>
      </c>
      <c r="E18" s="15" t="s">
        <v>1461</v>
      </c>
      <c r="F18" s="15"/>
      <c r="G18" s="15" t="str">
        <f t="shared" si="0"/>
        <v>Septopal MiniKetten 20  Minikette</v>
      </c>
      <c r="H18" s="15" t="s">
        <v>1284</v>
      </c>
      <c r="I18" s="16" t="s">
        <v>1285</v>
      </c>
      <c r="J18" s="15">
        <v>1</v>
      </c>
      <c r="K18" s="15">
        <v>20</v>
      </c>
      <c r="L18" s="15"/>
      <c r="M18" s="15" t="s">
        <v>673</v>
      </c>
      <c r="N18" s="15" t="s">
        <v>674</v>
      </c>
      <c r="O18" s="17">
        <v>52250</v>
      </c>
      <c r="P18" s="18">
        <f t="shared" si="1"/>
        <v>52250</v>
      </c>
      <c r="Q18" s="14" t="s">
        <v>45</v>
      </c>
      <c r="R18" s="14">
        <v>44578</v>
      </c>
      <c r="S18" s="14" t="s">
        <v>20</v>
      </c>
    </row>
    <row r="19" spans="1:19" s="2" customFormat="1" ht="30" x14ac:dyDescent="0.2">
      <c r="A19" s="14"/>
      <c r="B19" s="14" t="s">
        <v>1462</v>
      </c>
      <c r="C19" s="15" t="s">
        <v>1463</v>
      </c>
      <c r="D19" s="15" t="s">
        <v>1463</v>
      </c>
      <c r="E19" s="15" t="s">
        <v>1464</v>
      </c>
      <c r="F19" s="15"/>
      <c r="G19" s="15" t="str">
        <f t="shared" si="0"/>
        <v xml:space="preserve">Ciprobay Saft 10% gran+oldszer 1x  </v>
      </c>
      <c r="H19" s="15"/>
      <c r="I19" s="16" t="s">
        <v>55</v>
      </c>
      <c r="J19" s="15">
        <v>1</v>
      </c>
      <c r="K19" s="15">
        <v>10</v>
      </c>
      <c r="L19" s="15"/>
      <c r="M19" s="15" t="s">
        <v>1271</v>
      </c>
      <c r="N19" s="15" t="s">
        <v>36</v>
      </c>
      <c r="O19" s="17">
        <v>45990.008000000002</v>
      </c>
      <c r="P19" s="18">
        <f t="shared" si="1"/>
        <v>45990.008000000002</v>
      </c>
      <c r="Q19" s="14" t="s">
        <v>30</v>
      </c>
      <c r="R19" s="14" t="s">
        <v>1430</v>
      </c>
      <c r="S19" s="14" t="s">
        <v>1431</v>
      </c>
    </row>
    <row r="20" spans="1:19" s="2" customFormat="1" ht="45" x14ac:dyDescent="0.2">
      <c r="A20" s="14"/>
      <c r="B20" s="14" t="s">
        <v>625</v>
      </c>
      <c r="C20" s="15" t="s">
        <v>39</v>
      </c>
      <c r="D20" s="15" t="s">
        <v>39</v>
      </c>
      <c r="E20" s="15" t="s">
        <v>1465</v>
      </c>
      <c r="F20" s="15"/>
      <c r="G20" s="15" t="str">
        <f t="shared" si="0"/>
        <v xml:space="preserve">FUNGIZONE 50 mg Powder for Solution for Infusion  </v>
      </c>
      <c r="H20" s="15"/>
      <c r="I20" s="16" t="s">
        <v>55</v>
      </c>
      <c r="J20" s="15">
        <v>1</v>
      </c>
      <c r="K20" s="15">
        <v>50</v>
      </c>
      <c r="L20" s="15" t="s">
        <v>1466</v>
      </c>
      <c r="M20" s="15" t="s">
        <v>84</v>
      </c>
      <c r="N20" s="15" t="s">
        <v>85</v>
      </c>
      <c r="O20" s="17">
        <v>6158</v>
      </c>
      <c r="P20" s="18">
        <f t="shared" si="1"/>
        <v>6158</v>
      </c>
      <c r="Q20" s="14" t="s">
        <v>1295</v>
      </c>
      <c r="R20" s="14" t="s">
        <v>1430</v>
      </c>
      <c r="S20" s="14" t="s">
        <v>1431</v>
      </c>
    </row>
    <row r="21" spans="1:19" s="2" customFormat="1" ht="30" x14ac:dyDescent="0.2">
      <c r="A21" s="14">
        <v>234</v>
      </c>
      <c r="B21" s="14" t="s">
        <v>1467</v>
      </c>
      <c r="C21" s="15" t="s">
        <v>1468</v>
      </c>
      <c r="D21" s="15" t="s">
        <v>1468</v>
      </c>
      <c r="E21" s="15" t="s">
        <v>1469</v>
      </c>
      <c r="F21" s="15" t="s">
        <v>118</v>
      </c>
      <c r="G21" s="15" t="str">
        <f t="shared" si="0"/>
        <v>Isozid 100mg 100x tbl.</v>
      </c>
      <c r="H21" s="15" t="s">
        <v>112</v>
      </c>
      <c r="I21" s="16" t="s">
        <v>97</v>
      </c>
      <c r="J21" s="15">
        <v>100</v>
      </c>
      <c r="K21" s="15">
        <v>100</v>
      </c>
      <c r="L21" s="15"/>
      <c r="M21" s="15" t="s">
        <v>35</v>
      </c>
      <c r="N21" s="15" t="s">
        <v>36</v>
      </c>
      <c r="O21" s="17">
        <v>4500</v>
      </c>
      <c r="P21" s="18">
        <f t="shared" si="1"/>
        <v>45</v>
      </c>
      <c r="Q21" s="14" t="s">
        <v>45</v>
      </c>
      <c r="R21" s="14" t="s">
        <v>1470</v>
      </c>
      <c r="S21" s="14" t="s">
        <v>1431</v>
      </c>
    </row>
    <row r="22" spans="1:19" s="2" customFormat="1" ht="30" x14ac:dyDescent="0.2">
      <c r="A22" s="14"/>
      <c r="B22" s="14" t="s">
        <v>1471</v>
      </c>
      <c r="C22" s="15" t="s">
        <v>1472</v>
      </c>
      <c r="D22" s="15" t="s">
        <v>1472</v>
      </c>
      <c r="E22" s="15" t="s">
        <v>1473</v>
      </c>
      <c r="F22" s="15"/>
      <c r="G22" s="15" t="str">
        <f t="shared" si="0"/>
        <v xml:space="preserve">Lamprene 50mg lágy kapszula 100x  </v>
      </c>
      <c r="H22" s="15"/>
      <c r="I22" s="16" t="s">
        <v>97</v>
      </c>
      <c r="J22" s="15">
        <v>100</v>
      </c>
      <c r="K22" s="15">
        <v>50</v>
      </c>
      <c r="L22" s="15"/>
      <c r="M22" s="15" t="s">
        <v>331</v>
      </c>
      <c r="N22" s="15" t="s">
        <v>332</v>
      </c>
      <c r="O22" s="17">
        <v>66800.002200000003</v>
      </c>
      <c r="P22" s="18">
        <f t="shared" si="1"/>
        <v>668.00002200000006</v>
      </c>
      <c r="Q22" s="14" t="s">
        <v>30</v>
      </c>
      <c r="R22" s="14" t="s">
        <v>1430</v>
      </c>
      <c r="S22" s="14" t="s">
        <v>1431</v>
      </c>
    </row>
    <row r="23" spans="1:19" s="2" customFormat="1" ht="30" x14ac:dyDescent="0.2">
      <c r="A23" s="14"/>
      <c r="B23" s="14" t="s">
        <v>710</v>
      </c>
      <c r="C23" s="15" t="s">
        <v>711</v>
      </c>
      <c r="D23" s="15" t="s">
        <v>711</v>
      </c>
      <c r="E23" s="15" t="s">
        <v>1474</v>
      </c>
      <c r="F23" s="15"/>
      <c r="G23" s="15" t="str">
        <f t="shared" si="0"/>
        <v xml:space="preserve">Xaluprine 20mg/ml bels szuszp 100ml 1x  </v>
      </c>
      <c r="H23" s="15"/>
      <c r="I23" s="16" t="s">
        <v>97</v>
      </c>
      <c r="J23" s="15">
        <v>1</v>
      </c>
      <c r="K23" s="15">
        <v>2000</v>
      </c>
      <c r="L23" s="15"/>
      <c r="M23" s="15" t="s">
        <v>1271</v>
      </c>
      <c r="N23" s="15" t="s">
        <v>36</v>
      </c>
      <c r="O23" s="17">
        <v>209320.00200000001</v>
      </c>
      <c r="P23" s="18">
        <f t="shared" si="1"/>
        <v>209320.00200000001</v>
      </c>
      <c r="Q23" s="14" t="s">
        <v>30</v>
      </c>
      <c r="R23" s="14" t="s">
        <v>1430</v>
      </c>
      <c r="S23" s="14" t="s">
        <v>1431</v>
      </c>
    </row>
    <row r="24" spans="1:19" s="2" customFormat="1" ht="30" x14ac:dyDescent="0.2">
      <c r="A24" s="14"/>
      <c r="B24" s="14" t="s">
        <v>772</v>
      </c>
      <c r="C24" s="15" t="s">
        <v>773</v>
      </c>
      <c r="D24" s="15" t="s">
        <v>773</v>
      </c>
      <c r="E24" s="15" t="s">
        <v>774</v>
      </c>
      <c r="F24" s="15"/>
      <c r="G24" s="15" t="str">
        <f t="shared" si="0"/>
        <v xml:space="preserve">Natulan 50mg kemény kapszula 50x  </v>
      </c>
      <c r="H24" s="15"/>
      <c r="I24" s="16" t="s">
        <v>97</v>
      </c>
      <c r="J24" s="15">
        <v>50</v>
      </c>
      <c r="K24" s="15">
        <v>50</v>
      </c>
      <c r="L24" s="15"/>
      <c r="M24" s="15" t="s">
        <v>1271</v>
      </c>
      <c r="N24" s="15" t="s">
        <v>36</v>
      </c>
      <c r="O24" s="17">
        <v>152300.005</v>
      </c>
      <c r="P24" s="18">
        <f t="shared" si="1"/>
        <v>3046.0001000000002</v>
      </c>
      <c r="Q24" s="14" t="s">
        <v>30</v>
      </c>
      <c r="R24" s="14" t="s">
        <v>1430</v>
      </c>
      <c r="S24" s="14" t="s">
        <v>1431</v>
      </c>
    </row>
    <row r="25" spans="1:19" s="2" customFormat="1" ht="45" x14ac:dyDescent="0.2">
      <c r="A25" s="14">
        <v>240</v>
      </c>
      <c r="B25" s="14" t="s">
        <v>806</v>
      </c>
      <c r="C25" s="15" t="s">
        <v>807</v>
      </c>
      <c r="D25" s="15" t="s">
        <v>1475</v>
      </c>
      <c r="E25" s="15" t="s">
        <v>1476</v>
      </c>
      <c r="F25" s="15" t="s">
        <v>1477</v>
      </c>
      <c r="G25" s="15" t="str">
        <f t="shared" si="0"/>
        <v>Ketorolaco Trometamol Accord 30mg/ml inj.</v>
      </c>
      <c r="H25" s="15" t="s">
        <v>54</v>
      </c>
      <c r="I25" s="16" t="s">
        <v>55</v>
      </c>
      <c r="J25" s="15">
        <v>6</v>
      </c>
      <c r="K25" s="15">
        <v>30</v>
      </c>
      <c r="L25" s="15"/>
      <c r="M25" s="15" t="s">
        <v>145</v>
      </c>
      <c r="N25" s="15" t="s">
        <v>146</v>
      </c>
      <c r="O25" s="17">
        <v>3250</v>
      </c>
      <c r="P25" s="18">
        <f t="shared" si="1"/>
        <v>541.66666666666663</v>
      </c>
      <c r="Q25" s="14" t="s">
        <v>45</v>
      </c>
      <c r="R25" s="14" t="s">
        <v>1430</v>
      </c>
      <c r="S25" s="14" t="s">
        <v>1431</v>
      </c>
    </row>
    <row r="26" spans="1:19" s="2" customFormat="1" ht="30" x14ac:dyDescent="0.2">
      <c r="A26" s="14">
        <v>24</v>
      </c>
      <c r="B26" s="14" t="s">
        <v>813</v>
      </c>
      <c r="C26" s="15" t="s">
        <v>814</v>
      </c>
      <c r="D26" s="15" t="s">
        <v>815</v>
      </c>
      <c r="E26" s="15" t="s">
        <v>1478</v>
      </c>
      <c r="F26" s="15" t="s">
        <v>1479</v>
      </c>
      <c r="G26" s="15" t="str">
        <f t="shared" si="0"/>
        <v>Artamin 250mg 50x kapsz.</v>
      </c>
      <c r="H26" s="15" t="s">
        <v>305</v>
      </c>
      <c r="I26" s="16" t="s">
        <v>97</v>
      </c>
      <c r="J26" s="15">
        <v>50</v>
      </c>
      <c r="K26" s="15">
        <v>250</v>
      </c>
      <c r="L26" s="15"/>
      <c r="M26" s="15" t="s">
        <v>87</v>
      </c>
      <c r="N26" s="15" t="s">
        <v>88</v>
      </c>
      <c r="O26" s="17">
        <v>16750</v>
      </c>
      <c r="P26" s="18">
        <f t="shared" si="1"/>
        <v>335</v>
      </c>
      <c r="Q26" s="14" t="s">
        <v>45</v>
      </c>
      <c r="R26" s="14">
        <v>44578</v>
      </c>
      <c r="S26" s="14" t="s">
        <v>20</v>
      </c>
    </row>
    <row r="27" spans="1:19" s="2" customFormat="1" ht="60" x14ac:dyDescent="0.2">
      <c r="A27" s="14">
        <v>171</v>
      </c>
      <c r="B27" s="14" t="s">
        <v>821</v>
      </c>
      <c r="C27" s="15" t="s">
        <v>1480</v>
      </c>
      <c r="D27" s="15" t="s">
        <v>1480</v>
      </c>
      <c r="E27" s="15" t="s">
        <v>823</v>
      </c>
      <c r="F27" s="15" t="s">
        <v>1481</v>
      </c>
      <c r="G27" s="15" t="str">
        <f t="shared" si="0"/>
        <v>Finalgon 20g 1x krém</v>
      </c>
      <c r="H27" s="15" t="s">
        <v>825</v>
      </c>
      <c r="I27" s="16" t="s">
        <v>402</v>
      </c>
      <c r="J27" s="15">
        <v>1</v>
      </c>
      <c r="K27" s="15">
        <v>20000</v>
      </c>
      <c r="L27" s="15"/>
      <c r="M27" s="15" t="s">
        <v>1482</v>
      </c>
      <c r="N27" s="15" t="s">
        <v>674</v>
      </c>
      <c r="O27" s="17">
        <v>2600</v>
      </c>
      <c r="P27" s="18">
        <f t="shared" si="1"/>
        <v>2600</v>
      </c>
      <c r="Q27" s="14" t="s">
        <v>45</v>
      </c>
      <c r="R27" s="14">
        <v>44578</v>
      </c>
      <c r="S27" s="14" t="s">
        <v>20</v>
      </c>
    </row>
    <row r="28" spans="1:19" s="2" customFormat="1" ht="30" x14ac:dyDescent="0.2">
      <c r="A28" s="14">
        <v>396</v>
      </c>
      <c r="B28" s="14" t="s">
        <v>1483</v>
      </c>
      <c r="C28" s="15" t="s">
        <v>1484</v>
      </c>
      <c r="D28" s="15" t="s">
        <v>1485</v>
      </c>
      <c r="E28" s="15" t="s">
        <v>1486</v>
      </c>
      <c r="F28" s="15" t="s">
        <v>1487</v>
      </c>
      <c r="G28" s="15" t="str">
        <f t="shared" si="0"/>
        <v>Sirdalud  4mg tbl.</v>
      </c>
      <c r="H28" s="15" t="s">
        <v>112</v>
      </c>
      <c r="I28" s="16" t="s">
        <v>97</v>
      </c>
      <c r="J28" s="15">
        <v>100</v>
      </c>
      <c r="K28" s="15">
        <v>4</v>
      </c>
      <c r="L28" s="15"/>
      <c r="M28" s="15" t="s">
        <v>35</v>
      </c>
      <c r="N28" s="15" t="s">
        <v>36</v>
      </c>
      <c r="O28" s="17">
        <v>3900</v>
      </c>
      <c r="P28" s="18">
        <f t="shared" si="1"/>
        <v>39</v>
      </c>
      <c r="Q28" s="14" t="s">
        <v>45</v>
      </c>
      <c r="R28" s="14" t="s">
        <v>1430</v>
      </c>
      <c r="S28" s="14" t="s">
        <v>1431</v>
      </c>
    </row>
    <row r="29" spans="1:19" s="2" customFormat="1" ht="30" x14ac:dyDescent="0.2">
      <c r="A29" s="14">
        <v>368</v>
      </c>
      <c r="B29" s="14" t="s">
        <v>869</v>
      </c>
      <c r="C29" s="15" t="s">
        <v>870</v>
      </c>
      <c r="D29" s="15" t="s">
        <v>871</v>
      </c>
      <c r="E29" s="15" t="s">
        <v>1488</v>
      </c>
      <c r="F29" s="15" t="s">
        <v>1489</v>
      </c>
      <c r="G29" s="15" t="str">
        <f t="shared" si="0"/>
        <v>Remifentanil-hameln 1mg 5x inj.</v>
      </c>
      <c r="H29" s="15" t="s">
        <v>54</v>
      </c>
      <c r="I29" s="16" t="s">
        <v>55</v>
      </c>
      <c r="J29" s="15">
        <v>5</v>
      </c>
      <c r="K29" s="15">
        <v>1</v>
      </c>
      <c r="L29" s="15"/>
      <c r="M29" s="15" t="s">
        <v>35</v>
      </c>
      <c r="N29" s="15" t="s">
        <v>36</v>
      </c>
      <c r="O29" s="17">
        <v>7950</v>
      </c>
      <c r="P29" s="18">
        <f t="shared" si="1"/>
        <v>1590</v>
      </c>
      <c r="Q29" s="14" t="s">
        <v>45</v>
      </c>
      <c r="R29" s="14">
        <v>44578</v>
      </c>
      <c r="S29" s="14" t="s">
        <v>20</v>
      </c>
    </row>
    <row r="30" spans="1:19" s="2" customFormat="1" ht="30" x14ac:dyDescent="0.2">
      <c r="A30" s="14">
        <v>239</v>
      </c>
      <c r="B30" s="14" t="s">
        <v>1393</v>
      </c>
      <c r="C30" s="15" t="s">
        <v>1394</v>
      </c>
      <c r="D30" s="15" t="s">
        <v>1394</v>
      </c>
      <c r="E30" s="15" t="s">
        <v>1490</v>
      </c>
      <c r="F30" s="15" t="s">
        <v>1491</v>
      </c>
      <c r="G30" s="15" t="str">
        <f t="shared" si="0"/>
        <v>Ketanest S 25mg/ml 10x inj.</v>
      </c>
      <c r="H30" s="15" t="s">
        <v>54</v>
      </c>
      <c r="I30" s="16" t="s">
        <v>55</v>
      </c>
      <c r="J30" s="15">
        <v>10</v>
      </c>
      <c r="K30" s="15">
        <v>25</v>
      </c>
      <c r="L30" s="15"/>
      <c r="M30" s="15" t="s">
        <v>35</v>
      </c>
      <c r="N30" s="15" t="s">
        <v>36</v>
      </c>
      <c r="O30" s="17">
        <v>21250</v>
      </c>
      <c r="P30" s="18">
        <f t="shared" si="1"/>
        <v>2125</v>
      </c>
      <c r="Q30" s="14" t="s">
        <v>45</v>
      </c>
      <c r="R30" s="14">
        <v>44578</v>
      </c>
      <c r="S30" s="14" t="s">
        <v>20</v>
      </c>
    </row>
    <row r="31" spans="1:19" s="2" customFormat="1" ht="60" x14ac:dyDescent="0.2">
      <c r="A31" s="14">
        <v>381</v>
      </c>
      <c r="B31" s="14" t="s">
        <v>1492</v>
      </c>
      <c r="C31" s="15" t="s">
        <v>1493</v>
      </c>
      <c r="D31" s="15" t="s">
        <v>1494</v>
      </c>
      <c r="E31" s="15" t="s">
        <v>1495</v>
      </c>
      <c r="F31" s="15" t="s">
        <v>1496</v>
      </c>
      <c r="G31" s="15" t="str">
        <f t="shared" si="0"/>
        <v>Ropivacain Sintetica 7,5mg /ml - 10ml 10x inj.</v>
      </c>
      <c r="H31" s="15" t="s">
        <v>54</v>
      </c>
      <c r="I31" s="16" t="s">
        <v>55</v>
      </c>
      <c r="J31" s="15">
        <v>10</v>
      </c>
      <c r="K31" s="15"/>
      <c r="L31" s="15"/>
      <c r="M31" s="15" t="s">
        <v>35</v>
      </c>
      <c r="N31" s="15" t="s">
        <v>36</v>
      </c>
      <c r="O31" s="17">
        <v>7499</v>
      </c>
      <c r="P31" s="18">
        <f t="shared" si="1"/>
        <v>749.9</v>
      </c>
      <c r="Q31" s="14" t="s">
        <v>45</v>
      </c>
      <c r="R31" s="14">
        <v>44578</v>
      </c>
      <c r="S31" s="14" t="s">
        <v>20</v>
      </c>
    </row>
    <row r="32" spans="1:19" s="2" customFormat="1" ht="30" x14ac:dyDescent="0.2">
      <c r="A32" s="14"/>
      <c r="B32" s="14" t="s">
        <v>1497</v>
      </c>
      <c r="C32" s="15" t="s">
        <v>1498</v>
      </c>
      <c r="D32" s="15" t="s">
        <v>1498</v>
      </c>
      <c r="E32" s="15" t="s">
        <v>1499</v>
      </c>
      <c r="F32" s="15"/>
      <c r="G32" s="15" t="str">
        <f t="shared" si="0"/>
        <v>Xomolix 2.5mg/ml old inj 1ml 10x  inj.</v>
      </c>
      <c r="H32" s="15" t="s">
        <v>54</v>
      </c>
      <c r="I32" s="16" t="s">
        <v>55</v>
      </c>
      <c r="J32" s="15">
        <v>10</v>
      </c>
      <c r="K32" s="15">
        <v>2.5</v>
      </c>
      <c r="L32" s="15"/>
      <c r="M32" s="15" t="s">
        <v>1271</v>
      </c>
      <c r="N32" s="15" t="s">
        <v>36</v>
      </c>
      <c r="O32" s="17">
        <v>24900.004199999999</v>
      </c>
      <c r="P32" s="18">
        <f t="shared" si="1"/>
        <v>2490.0004199999998</v>
      </c>
      <c r="Q32" s="14" t="s">
        <v>30</v>
      </c>
      <c r="R32" s="14" t="s">
        <v>1430</v>
      </c>
      <c r="S32" s="14" t="s">
        <v>1431</v>
      </c>
    </row>
    <row r="33" spans="1:19" s="2" customFormat="1" ht="30" x14ac:dyDescent="0.2">
      <c r="A33" s="14">
        <v>266</v>
      </c>
      <c r="B33" s="14" t="s">
        <v>1500</v>
      </c>
      <c r="C33" s="15" t="s">
        <v>1501</v>
      </c>
      <c r="D33" s="15" t="s">
        <v>1501</v>
      </c>
      <c r="E33" s="15" t="s">
        <v>1502</v>
      </c>
      <c r="F33" s="15" t="s">
        <v>1293</v>
      </c>
      <c r="G33" s="15" t="str">
        <f t="shared" si="0"/>
        <v>Mestinon 5mg/ml 5x inj.</v>
      </c>
      <c r="H33" s="15" t="s">
        <v>54</v>
      </c>
      <c r="I33" s="16" t="s">
        <v>55</v>
      </c>
      <c r="J33" s="15">
        <v>5</v>
      </c>
      <c r="K33" s="15"/>
      <c r="L33" s="15"/>
      <c r="M33" s="15" t="s">
        <v>35</v>
      </c>
      <c r="N33" s="15" t="s">
        <v>36</v>
      </c>
      <c r="O33" s="17">
        <v>13500</v>
      </c>
      <c r="P33" s="18">
        <f t="shared" si="1"/>
        <v>2700</v>
      </c>
      <c r="Q33" s="14" t="s">
        <v>45</v>
      </c>
      <c r="R33" s="14">
        <v>44578</v>
      </c>
      <c r="S33" s="14" t="s">
        <v>20</v>
      </c>
    </row>
    <row r="34" spans="1:19" s="2" customFormat="1" ht="45" x14ac:dyDescent="0.2">
      <c r="A34" s="14"/>
      <c r="B34" s="14" t="s">
        <v>1503</v>
      </c>
      <c r="C34" s="15" t="s">
        <v>1504</v>
      </c>
      <c r="D34" s="15" t="s">
        <v>1504</v>
      </c>
      <c r="E34" s="15" t="s">
        <v>1505</v>
      </c>
      <c r="F34" s="15"/>
      <c r="G34" s="15" t="str">
        <f t="shared" si="0"/>
        <v>Ubretid 0,5mg/ml oldatos injekció 1ml 5x  inj.</v>
      </c>
      <c r="H34" s="15" t="s">
        <v>54</v>
      </c>
      <c r="I34" s="16" t="s">
        <v>55</v>
      </c>
      <c r="J34" s="15">
        <v>5</v>
      </c>
      <c r="K34" s="15">
        <v>0.5</v>
      </c>
      <c r="L34" s="15"/>
      <c r="M34" s="15" t="s">
        <v>1271</v>
      </c>
      <c r="N34" s="15" t="s">
        <v>36</v>
      </c>
      <c r="O34" s="17">
        <v>3969.9967999999999</v>
      </c>
      <c r="P34" s="18">
        <f t="shared" ref="P34:P60" si="2">O34/J34</f>
        <v>793.99936000000002</v>
      </c>
      <c r="Q34" s="14" t="s">
        <v>30</v>
      </c>
      <c r="R34" s="14" t="s">
        <v>1430</v>
      </c>
      <c r="S34" s="14" t="s">
        <v>1431</v>
      </c>
    </row>
    <row r="35" spans="1:19" s="2" customFormat="1" ht="45" x14ac:dyDescent="0.2">
      <c r="A35" s="14"/>
      <c r="B35" s="14" t="s">
        <v>986</v>
      </c>
      <c r="C35" s="15" t="s">
        <v>987</v>
      </c>
      <c r="D35" s="15" t="s">
        <v>987</v>
      </c>
      <c r="E35" s="15" t="s">
        <v>988</v>
      </c>
      <c r="F35" s="15"/>
      <c r="G35" s="15" t="str">
        <f t="shared" si="0"/>
        <v xml:space="preserve">Disulfiram WZF 100mg implant tbl 10x  </v>
      </c>
      <c r="H35" s="15"/>
      <c r="I35" s="16" t="s">
        <v>97</v>
      </c>
      <c r="J35" s="15">
        <v>10</v>
      </c>
      <c r="K35" s="15">
        <v>100</v>
      </c>
      <c r="L35" s="15"/>
      <c r="M35" s="15" t="s">
        <v>664</v>
      </c>
      <c r="N35" s="15" t="s">
        <v>665</v>
      </c>
      <c r="O35" s="17">
        <v>24989.998200000002</v>
      </c>
      <c r="P35" s="18">
        <f t="shared" si="2"/>
        <v>2498.99982</v>
      </c>
      <c r="Q35" s="14" t="s">
        <v>30</v>
      </c>
      <c r="R35" s="14" t="s">
        <v>1430</v>
      </c>
      <c r="S35" s="14" t="s">
        <v>1431</v>
      </c>
    </row>
    <row r="36" spans="1:19" s="2" customFormat="1" ht="30" x14ac:dyDescent="0.2">
      <c r="A36" s="14">
        <v>323</v>
      </c>
      <c r="B36" s="14" t="s">
        <v>1009</v>
      </c>
      <c r="C36" s="15" t="s">
        <v>1010</v>
      </c>
      <c r="D36" s="15" t="s">
        <v>1013</v>
      </c>
      <c r="E36" s="15" t="s">
        <v>1014</v>
      </c>
      <c r="F36" s="15" t="s">
        <v>1015</v>
      </c>
      <c r="G36" s="15" t="str">
        <f t="shared" si="0"/>
        <v>Pentacarinat  300mg 5x Inj</v>
      </c>
      <c r="H36" s="15" t="s">
        <v>162</v>
      </c>
      <c r="I36" s="16" t="s">
        <v>55</v>
      </c>
      <c r="J36" s="15">
        <v>5</v>
      </c>
      <c r="K36" s="15">
        <v>300</v>
      </c>
      <c r="L36" s="15"/>
      <c r="M36" s="15" t="s">
        <v>287</v>
      </c>
      <c r="N36" s="15" t="s">
        <v>288</v>
      </c>
      <c r="O36" s="17">
        <v>89500</v>
      </c>
      <c r="P36" s="18">
        <f t="shared" si="2"/>
        <v>17900</v>
      </c>
      <c r="Q36" s="14" t="s">
        <v>45</v>
      </c>
      <c r="R36" s="14">
        <v>44578</v>
      </c>
      <c r="S36" s="14" t="s">
        <v>20</v>
      </c>
    </row>
    <row r="37" spans="1:19" s="2" customFormat="1" ht="30" x14ac:dyDescent="0.2">
      <c r="A37" s="14"/>
      <c r="B37" s="14" t="s">
        <v>1016</v>
      </c>
      <c r="C37" s="15" t="s">
        <v>1017</v>
      </c>
      <c r="D37" s="15" t="s">
        <v>1017</v>
      </c>
      <c r="E37" s="15" t="s">
        <v>1506</v>
      </c>
      <c r="F37" s="15" t="s">
        <v>1507</v>
      </c>
      <c r="G37" s="15" t="s">
        <v>1508</v>
      </c>
      <c r="H37" s="15"/>
      <c r="I37" s="16"/>
      <c r="J37" s="15">
        <v>6</v>
      </c>
      <c r="K37" s="15"/>
      <c r="L37" s="15"/>
      <c r="M37" s="15" t="s">
        <v>287</v>
      </c>
      <c r="N37" s="15" t="s">
        <v>288</v>
      </c>
      <c r="O37" s="17">
        <v>26500</v>
      </c>
      <c r="P37" s="18">
        <f t="shared" si="2"/>
        <v>4416.666666666667</v>
      </c>
      <c r="Q37" s="14" t="s">
        <v>45</v>
      </c>
      <c r="R37" s="14" t="s">
        <v>1430</v>
      </c>
      <c r="S37" s="14" t="s">
        <v>1431</v>
      </c>
    </row>
    <row r="38" spans="1:19" s="2" customFormat="1" ht="30" x14ac:dyDescent="0.2">
      <c r="A38" s="14"/>
      <c r="B38" s="14" t="s">
        <v>1038</v>
      </c>
      <c r="C38" s="15" t="s">
        <v>1039</v>
      </c>
      <c r="D38" s="15" t="s">
        <v>1039</v>
      </c>
      <c r="E38" s="15" t="s">
        <v>1051</v>
      </c>
      <c r="F38" s="15"/>
      <c r="G38" s="15" t="str">
        <f t="shared" ref="G38:G48" si="3">CONCATENATE(E38," ",F38," ",H38)</f>
        <v>Ventolin 500mcg/ml injekció 1ml 5x  inj.</v>
      </c>
      <c r="H38" s="15" t="s">
        <v>54</v>
      </c>
      <c r="I38" s="16" t="s">
        <v>55</v>
      </c>
      <c r="J38" s="15">
        <v>5</v>
      </c>
      <c r="K38" s="15">
        <v>500</v>
      </c>
      <c r="L38" s="15"/>
      <c r="M38" s="15" t="s">
        <v>62</v>
      </c>
      <c r="N38" s="15" t="s">
        <v>63</v>
      </c>
      <c r="O38" s="17">
        <v>1900.0008</v>
      </c>
      <c r="P38" s="18">
        <f t="shared" si="2"/>
        <v>380.00015999999999</v>
      </c>
      <c r="Q38" s="14" t="s">
        <v>30</v>
      </c>
      <c r="R38" s="14" t="s">
        <v>1430</v>
      </c>
      <c r="S38" s="14" t="s">
        <v>1431</v>
      </c>
    </row>
    <row r="39" spans="1:19" s="2" customFormat="1" ht="90" x14ac:dyDescent="0.2">
      <c r="A39" s="14"/>
      <c r="B39" s="14" t="s">
        <v>1509</v>
      </c>
      <c r="C39" s="15" t="s">
        <v>1510</v>
      </c>
      <c r="D39" s="15" t="s">
        <v>1510</v>
      </c>
      <c r="E39" s="15" t="s">
        <v>1511</v>
      </c>
      <c r="F39" s="15"/>
      <c r="G39" s="15" t="str">
        <f t="shared" si="3"/>
        <v>Triesence 40mg/ml szuszp inj 1ml 1x  inj.</v>
      </c>
      <c r="H39" s="15" t="s">
        <v>54</v>
      </c>
      <c r="I39" s="16" t="s">
        <v>55</v>
      </c>
      <c r="J39" s="15">
        <v>1</v>
      </c>
      <c r="K39" s="15">
        <v>40</v>
      </c>
      <c r="L39" s="15"/>
      <c r="M39" s="15" t="s">
        <v>25</v>
      </c>
      <c r="N39" s="15" t="s">
        <v>26</v>
      </c>
      <c r="O39" s="17">
        <v>87900</v>
      </c>
      <c r="P39" s="18">
        <f t="shared" si="2"/>
        <v>87900</v>
      </c>
      <c r="Q39" s="14" t="s">
        <v>30</v>
      </c>
      <c r="R39" s="14" t="s">
        <v>1430</v>
      </c>
      <c r="S39" s="14" t="s">
        <v>1431</v>
      </c>
    </row>
    <row r="40" spans="1:19" s="2" customFormat="1" ht="30" x14ac:dyDescent="0.2">
      <c r="A40" s="14"/>
      <c r="B40" s="14" t="s">
        <v>1093</v>
      </c>
      <c r="C40" s="15" t="s">
        <v>1094</v>
      </c>
      <c r="D40" s="15" t="s">
        <v>1094</v>
      </c>
      <c r="E40" s="15" t="s">
        <v>1512</v>
      </c>
      <c r="F40" s="15"/>
      <c r="G40" s="15" t="str">
        <f t="shared" si="3"/>
        <v>Diamox 250mg tabletta 25x  Tab</v>
      </c>
      <c r="H40" s="15" t="s">
        <v>292</v>
      </c>
      <c r="I40" s="16" t="s">
        <v>97</v>
      </c>
      <c r="J40" s="15">
        <v>25</v>
      </c>
      <c r="K40" s="15">
        <v>250</v>
      </c>
      <c r="L40" s="15"/>
      <c r="M40" s="15" t="s">
        <v>1513</v>
      </c>
      <c r="N40" s="15" t="s">
        <v>953</v>
      </c>
      <c r="O40" s="17">
        <v>3500</v>
      </c>
      <c r="P40" s="18">
        <f t="shared" si="2"/>
        <v>140</v>
      </c>
      <c r="Q40" s="14" t="s">
        <v>30</v>
      </c>
      <c r="R40" s="14" t="s">
        <v>1430</v>
      </c>
      <c r="S40" s="14" t="s">
        <v>1431</v>
      </c>
    </row>
    <row r="41" spans="1:19" s="2" customFormat="1" ht="30" x14ac:dyDescent="0.2">
      <c r="A41" s="14">
        <v>186</v>
      </c>
      <c r="B41" s="14" t="s">
        <v>1514</v>
      </c>
      <c r="C41" s="15" t="s">
        <v>1515</v>
      </c>
      <c r="D41" s="15" t="s">
        <v>1516</v>
      </c>
      <c r="E41" s="15" t="s">
        <v>1517</v>
      </c>
      <c r="F41" s="15">
        <v>0.2</v>
      </c>
      <c r="G41" s="15" t="str">
        <f t="shared" si="3"/>
        <v>Fluimucil Antidot 20%, Inj 0,2 Inj</v>
      </c>
      <c r="H41" s="15" t="s">
        <v>162</v>
      </c>
      <c r="I41" s="16" t="s">
        <v>55</v>
      </c>
      <c r="J41" s="15">
        <v>1</v>
      </c>
      <c r="K41" s="15">
        <v>0.2</v>
      </c>
      <c r="L41" s="15"/>
      <c r="M41" s="15" t="s">
        <v>35</v>
      </c>
      <c r="N41" s="15" t="s">
        <v>36</v>
      </c>
      <c r="O41" s="17">
        <v>9500</v>
      </c>
      <c r="P41" s="18">
        <f t="shared" si="2"/>
        <v>9500</v>
      </c>
      <c r="Q41" s="14" t="s">
        <v>45</v>
      </c>
      <c r="R41" s="14" t="s">
        <v>1430</v>
      </c>
      <c r="S41" s="14" t="s">
        <v>1431</v>
      </c>
    </row>
    <row r="42" spans="1:19" s="2" customFormat="1" ht="30" x14ac:dyDescent="0.2">
      <c r="A42" s="14">
        <v>437</v>
      </c>
      <c r="B42" s="14" t="s">
        <v>1163</v>
      </c>
      <c r="C42" s="15" t="s">
        <v>1164</v>
      </c>
      <c r="D42" s="15" t="s">
        <v>1166</v>
      </c>
      <c r="E42" s="15" t="s">
        <v>1167</v>
      </c>
      <c r="F42" s="15" t="s">
        <v>1518</v>
      </c>
      <c r="G42" s="15" t="str">
        <f t="shared" si="3"/>
        <v>TRH Ferring 0,2mg 5x inj.</v>
      </c>
      <c r="H42" s="15" t="s">
        <v>54</v>
      </c>
      <c r="I42" s="16" t="s">
        <v>55</v>
      </c>
      <c r="J42" s="15">
        <v>5</v>
      </c>
      <c r="K42" s="15">
        <v>0.2</v>
      </c>
      <c r="L42" s="15"/>
      <c r="M42" s="15" t="s">
        <v>35</v>
      </c>
      <c r="N42" s="15" t="s">
        <v>36</v>
      </c>
      <c r="O42" s="17">
        <v>21500</v>
      </c>
      <c r="P42" s="18">
        <f t="shared" si="2"/>
        <v>4300</v>
      </c>
      <c r="Q42" s="14" t="s">
        <v>45</v>
      </c>
      <c r="R42" s="14">
        <v>44578</v>
      </c>
      <c r="S42" s="14" t="s">
        <v>20</v>
      </c>
    </row>
    <row r="43" spans="1:19" s="2" customFormat="1" ht="30" x14ac:dyDescent="0.2">
      <c r="A43" s="14"/>
      <c r="B43" s="14" t="s">
        <v>1173</v>
      </c>
      <c r="C43" s="15" t="s">
        <v>1175</v>
      </c>
      <c r="D43" s="15" t="s">
        <v>1175</v>
      </c>
      <c r="E43" s="15" t="s">
        <v>1176</v>
      </c>
      <c r="F43" s="15"/>
      <c r="G43" s="15" t="str">
        <f t="shared" si="3"/>
        <v xml:space="preserve">Antirex 10mg i.v. injekció 1ml 10x  </v>
      </c>
      <c r="H43" s="15"/>
      <c r="I43" s="16" t="s">
        <v>55</v>
      </c>
      <c r="J43" s="15">
        <v>10</v>
      </c>
      <c r="K43" s="15">
        <v>10</v>
      </c>
      <c r="L43" s="15"/>
      <c r="M43" s="15" t="s">
        <v>254</v>
      </c>
      <c r="N43" s="15" t="s">
        <v>255</v>
      </c>
      <c r="O43" s="17">
        <v>48800</v>
      </c>
      <c r="P43" s="18">
        <f t="shared" si="2"/>
        <v>4880</v>
      </c>
      <c r="Q43" s="14" t="s">
        <v>30</v>
      </c>
      <c r="R43" s="14" t="s">
        <v>1437</v>
      </c>
      <c r="S43" s="14" t="s">
        <v>20</v>
      </c>
    </row>
    <row r="44" spans="1:19" s="22" customFormat="1" ht="45" x14ac:dyDescent="0.2">
      <c r="A44" s="16">
        <v>271</v>
      </c>
      <c r="B44" s="16" t="s">
        <v>1519</v>
      </c>
      <c r="C44" s="15" t="s">
        <v>1520</v>
      </c>
      <c r="D44" s="15" t="s">
        <v>1520</v>
      </c>
      <c r="E44" s="15" t="s">
        <v>1521</v>
      </c>
      <c r="F44" s="15" t="s">
        <v>1522</v>
      </c>
      <c r="G44" s="15" t="str">
        <f t="shared" si="3"/>
        <v>Methocel  30g 1x old.</v>
      </c>
      <c r="H44" s="15" t="s">
        <v>405</v>
      </c>
      <c r="I44" s="16"/>
      <c r="J44" s="15">
        <v>1</v>
      </c>
      <c r="K44" s="15">
        <v>30000</v>
      </c>
      <c r="L44" s="15"/>
      <c r="M44" s="15" t="s">
        <v>35</v>
      </c>
      <c r="N44" s="15" t="s">
        <v>36</v>
      </c>
      <c r="O44" s="17">
        <v>2300</v>
      </c>
      <c r="P44" s="41">
        <f t="shared" si="2"/>
        <v>2300</v>
      </c>
      <c r="Q44" s="16" t="s">
        <v>45</v>
      </c>
      <c r="R44" s="16" t="s">
        <v>1523</v>
      </c>
      <c r="S44" s="16"/>
    </row>
    <row r="45" spans="1:19" s="22" customFormat="1" ht="45" x14ac:dyDescent="0.2">
      <c r="A45" s="16">
        <v>66</v>
      </c>
      <c r="B45" s="16" t="s">
        <v>1139</v>
      </c>
      <c r="C45" s="15" t="s">
        <v>1140</v>
      </c>
      <c r="D45" s="15" t="s">
        <v>1524</v>
      </c>
      <c r="E45" s="15" t="s">
        <v>1525</v>
      </c>
      <c r="F45" s="15" t="s">
        <v>1526</v>
      </c>
      <c r="G45" s="15" t="str">
        <f t="shared" si="3"/>
        <v>Cardioxane  500mg 1x Inj.</v>
      </c>
      <c r="H45" s="15" t="s">
        <v>230</v>
      </c>
      <c r="I45" s="16" t="s">
        <v>55</v>
      </c>
      <c r="J45" s="15">
        <v>1</v>
      </c>
      <c r="K45" s="15">
        <v>500</v>
      </c>
      <c r="L45" s="15"/>
      <c r="M45" s="15" t="s">
        <v>1527</v>
      </c>
      <c r="N45" s="15" t="s">
        <v>1528</v>
      </c>
      <c r="O45" s="17">
        <v>40500</v>
      </c>
      <c r="P45" s="41">
        <f t="shared" si="2"/>
        <v>40500</v>
      </c>
      <c r="Q45" s="16" t="s">
        <v>45</v>
      </c>
      <c r="R45" s="16" t="s">
        <v>1523</v>
      </c>
      <c r="S45" s="16"/>
    </row>
    <row r="46" spans="1:19" s="22" customFormat="1" ht="30" x14ac:dyDescent="0.2">
      <c r="A46" s="16" t="s">
        <v>1529</v>
      </c>
      <c r="B46" s="16" t="s">
        <v>496</v>
      </c>
      <c r="C46" s="15" t="s">
        <v>497</v>
      </c>
      <c r="D46" s="15" t="s">
        <v>1456</v>
      </c>
      <c r="E46" s="15" t="s">
        <v>1530</v>
      </c>
      <c r="F46" s="15"/>
      <c r="G46" s="15" t="str">
        <f t="shared" si="3"/>
        <v xml:space="preserve">Lederlon 20mg inj, 1x1ml  </v>
      </c>
      <c r="H46" s="15"/>
      <c r="I46" s="16" t="s">
        <v>55</v>
      </c>
      <c r="J46" s="15">
        <v>1</v>
      </c>
      <c r="K46" s="15">
        <v>20</v>
      </c>
      <c r="L46" s="15" t="s">
        <v>1531</v>
      </c>
      <c r="M46" s="15" t="s">
        <v>1271</v>
      </c>
      <c r="N46" s="15" t="s">
        <v>36</v>
      </c>
      <c r="O46" s="17">
        <v>2600</v>
      </c>
      <c r="P46" s="41">
        <f t="shared" si="2"/>
        <v>2600</v>
      </c>
      <c r="Q46" s="16" t="s">
        <v>1295</v>
      </c>
      <c r="R46" s="16" t="s">
        <v>1523</v>
      </c>
      <c r="S46" s="16"/>
    </row>
    <row r="47" spans="1:19" s="22" customFormat="1" ht="60" x14ac:dyDescent="0.2">
      <c r="A47" s="16"/>
      <c r="B47" s="16" t="s">
        <v>1532</v>
      </c>
      <c r="C47" s="15" t="s">
        <v>1533</v>
      </c>
      <c r="D47" s="15" t="s">
        <v>1533</v>
      </c>
      <c r="E47" s="15" t="s">
        <v>1534</v>
      </c>
      <c r="F47" s="15"/>
      <c r="G47" s="15" t="str">
        <f t="shared" si="3"/>
        <v xml:space="preserve">VORTIMAL 200MG POWDER FOR SOLUTION FOR INFUSION 1X                                                                        </v>
      </c>
      <c r="H47" s="15"/>
      <c r="I47" s="16" t="s">
        <v>55</v>
      </c>
      <c r="J47" s="15">
        <v>1</v>
      </c>
      <c r="K47" s="15">
        <v>200</v>
      </c>
      <c r="L47" s="15"/>
      <c r="M47" s="15" t="s">
        <v>1535</v>
      </c>
      <c r="N47" s="15" t="s">
        <v>1536</v>
      </c>
      <c r="O47" s="17">
        <v>7900</v>
      </c>
      <c r="P47" s="41">
        <f t="shared" si="2"/>
        <v>7900</v>
      </c>
      <c r="Q47" s="16" t="s">
        <v>1347</v>
      </c>
      <c r="R47" s="16" t="s">
        <v>1523</v>
      </c>
      <c r="S47" s="16"/>
    </row>
    <row r="48" spans="1:19" s="22" customFormat="1" ht="30" x14ac:dyDescent="0.2">
      <c r="A48" s="16"/>
      <c r="B48" s="16" t="s">
        <v>248</v>
      </c>
      <c r="C48" s="15" t="s">
        <v>1316</v>
      </c>
      <c r="D48" s="15" t="s">
        <v>1316</v>
      </c>
      <c r="E48" s="15" t="s">
        <v>1537</v>
      </c>
      <c r="F48" s="15"/>
      <c r="G48" s="15" t="str">
        <f t="shared" si="3"/>
        <v xml:space="preserve">Rythmodan 100mg kapszula 84x  </v>
      </c>
      <c r="H48" s="15"/>
      <c r="I48" s="16" t="s">
        <v>97</v>
      </c>
      <c r="J48" s="15">
        <v>84</v>
      </c>
      <c r="K48" s="15">
        <v>100</v>
      </c>
      <c r="L48" s="15"/>
      <c r="M48" s="15" t="s">
        <v>62</v>
      </c>
      <c r="N48" s="15" t="s">
        <v>63</v>
      </c>
      <c r="O48" s="17">
        <v>10299.998799999999</v>
      </c>
      <c r="P48" s="41">
        <f t="shared" si="2"/>
        <v>122.61903333333332</v>
      </c>
      <c r="Q48" s="16" t="s">
        <v>30</v>
      </c>
      <c r="R48" s="16" t="s">
        <v>1523</v>
      </c>
      <c r="S48" s="16"/>
    </row>
    <row r="49" spans="1:21" s="22" customFormat="1" ht="45" x14ac:dyDescent="0.2">
      <c r="A49" s="16"/>
      <c r="B49" s="16" t="s">
        <v>1538</v>
      </c>
      <c r="C49" s="15" t="s">
        <v>1539</v>
      </c>
      <c r="D49" s="15" t="s">
        <v>1539</v>
      </c>
      <c r="E49" s="15" t="s">
        <v>1540</v>
      </c>
      <c r="F49" s="15"/>
      <c r="G49" s="15" t="s">
        <v>1540</v>
      </c>
      <c r="H49" s="15"/>
      <c r="I49" s="16" t="s">
        <v>55</v>
      </c>
      <c r="J49" s="15">
        <v>1</v>
      </c>
      <c r="K49" s="15">
        <v>5000</v>
      </c>
      <c r="L49" s="15"/>
      <c r="M49" s="15" t="s">
        <v>84</v>
      </c>
      <c r="N49" s="15" t="s">
        <v>85</v>
      </c>
      <c r="O49" s="17">
        <v>8900</v>
      </c>
      <c r="P49" s="41">
        <f t="shared" si="2"/>
        <v>8900</v>
      </c>
      <c r="Q49" s="16" t="s">
        <v>30</v>
      </c>
      <c r="R49" s="16" t="s">
        <v>1523</v>
      </c>
      <c r="S49" s="16"/>
    </row>
    <row r="50" spans="1:21" s="22" customFormat="1" ht="45" x14ac:dyDescent="0.2">
      <c r="A50" s="16"/>
      <c r="B50" s="16" t="s">
        <v>590</v>
      </c>
      <c r="C50" s="15" t="s">
        <v>591</v>
      </c>
      <c r="D50" s="15" t="s">
        <v>1314</v>
      </c>
      <c r="E50" s="15" t="s">
        <v>1541</v>
      </c>
      <c r="F50" s="15"/>
      <c r="G50" s="15" t="str">
        <f t="shared" ref="G50:G60" si="4">CONCATENATE(E50," ",F50," ",H50)</f>
        <v xml:space="preserve">Bactrimel 96mg/ml konc old inf 5ml 10x  </v>
      </c>
      <c r="H50" s="15"/>
      <c r="I50" s="16" t="s">
        <v>55</v>
      </c>
      <c r="J50" s="15">
        <v>10</v>
      </c>
      <c r="K50" s="15">
        <v>480</v>
      </c>
      <c r="L50" s="15"/>
      <c r="M50" s="15" t="s">
        <v>287</v>
      </c>
      <c r="N50" s="15" t="s">
        <v>288</v>
      </c>
      <c r="O50" s="17">
        <v>17900</v>
      </c>
      <c r="P50" s="41">
        <f t="shared" si="2"/>
        <v>1790</v>
      </c>
      <c r="Q50" s="16" t="s">
        <v>30</v>
      </c>
      <c r="R50" s="16" t="s">
        <v>1523</v>
      </c>
      <c r="S50" s="16"/>
    </row>
    <row r="51" spans="1:21" s="22" customFormat="1" ht="45" x14ac:dyDescent="0.2">
      <c r="A51" s="16"/>
      <c r="B51" s="16" t="s">
        <v>688</v>
      </c>
      <c r="C51" s="15" t="s">
        <v>689</v>
      </c>
      <c r="D51" s="15" t="s">
        <v>689</v>
      </c>
      <c r="E51" s="15" t="s">
        <v>1542</v>
      </c>
      <c r="F51" s="15"/>
      <c r="G51" s="15" t="str">
        <f t="shared" si="4"/>
        <v xml:space="preserve">Melphalan 50mg por+old inj/inf-hoz 1x  </v>
      </c>
      <c r="H51" s="15"/>
      <c r="I51" s="16" t="s">
        <v>55</v>
      </c>
      <c r="J51" s="15">
        <v>1</v>
      </c>
      <c r="K51" s="15">
        <v>50</v>
      </c>
      <c r="L51" s="15"/>
      <c r="M51" s="15" t="s">
        <v>62</v>
      </c>
      <c r="N51" s="15" t="s">
        <v>63</v>
      </c>
      <c r="O51" s="17">
        <v>41900</v>
      </c>
      <c r="P51" s="41">
        <f t="shared" si="2"/>
        <v>41900</v>
      </c>
      <c r="Q51" s="16" t="s">
        <v>30</v>
      </c>
      <c r="R51" s="16" t="s">
        <v>1523</v>
      </c>
      <c r="S51" s="16"/>
    </row>
    <row r="52" spans="1:21" s="22" customFormat="1" ht="30" x14ac:dyDescent="0.2">
      <c r="A52" s="16"/>
      <c r="B52" s="16" t="s">
        <v>783</v>
      </c>
      <c r="C52" s="15" t="s">
        <v>784</v>
      </c>
      <c r="D52" s="15" t="s">
        <v>784</v>
      </c>
      <c r="E52" s="15" t="s">
        <v>785</v>
      </c>
      <c r="F52" s="15"/>
      <c r="G52" s="15" t="str">
        <f t="shared" si="4"/>
        <v xml:space="preserve">Vesanoid kapszula 10mg 100x  </v>
      </c>
      <c r="H52" s="15"/>
      <c r="I52" s="16" t="s">
        <v>97</v>
      </c>
      <c r="J52" s="15">
        <v>100</v>
      </c>
      <c r="K52" s="15">
        <v>10</v>
      </c>
      <c r="L52" s="15"/>
      <c r="M52" s="15" t="s">
        <v>145</v>
      </c>
      <c r="N52" s="15" t="s">
        <v>146</v>
      </c>
      <c r="O52" s="17">
        <v>139499.99619999999</v>
      </c>
      <c r="P52" s="41">
        <f t="shared" si="2"/>
        <v>1394.9999619999999</v>
      </c>
      <c r="Q52" s="16" t="s">
        <v>30</v>
      </c>
      <c r="R52" s="16" t="s">
        <v>1523</v>
      </c>
      <c r="S52" s="16"/>
    </row>
    <row r="53" spans="1:21" s="22" customFormat="1" ht="30" x14ac:dyDescent="0.2">
      <c r="A53" s="16"/>
      <c r="B53" s="16" t="s">
        <v>813</v>
      </c>
      <c r="C53" s="15" t="s">
        <v>814</v>
      </c>
      <c r="D53" s="15" t="s">
        <v>814</v>
      </c>
      <c r="E53" s="15" t="s">
        <v>1543</v>
      </c>
      <c r="F53" s="15"/>
      <c r="G53" s="15" t="str">
        <f t="shared" si="4"/>
        <v xml:space="preserve">Metalcaptase 150mg tabletta 50x  </v>
      </c>
      <c r="H53" s="15"/>
      <c r="I53" s="16" t="s">
        <v>97</v>
      </c>
      <c r="J53" s="15">
        <v>50</v>
      </c>
      <c r="K53" s="15">
        <v>150</v>
      </c>
      <c r="L53" s="15"/>
      <c r="M53" s="15" t="s">
        <v>1271</v>
      </c>
      <c r="N53" s="15" t="s">
        <v>36</v>
      </c>
      <c r="O53" s="17">
        <v>11989.9992</v>
      </c>
      <c r="P53" s="41">
        <f t="shared" si="2"/>
        <v>239.79998399999999</v>
      </c>
      <c r="Q53" s="16" t="s">
        <v>30</v>
      </c>
      <c r="R53" s="16" t="s">
        <v>1523</v>
      </c>
      <c r="S53" s="16"/>
    </row>
    <row r="54" spans="1:21" s="22" customFormat="1" ht="30" x14ac:dyDescent="0.2">
      <c r="A54" s="16"/>
      <c r="B54" s="16" t="s">
        <v>1027</v>
      </c>
      <c r="C54" s="15" t="s">
        <v>1028</v>
      </c>
      <c r="D54" s="15" t="s">
        <v>1028</v>
      </c>
      <c r="E54" s="15" t="s">
        <v>1031</v>
      </c>
      <c r="F54" s="15"/>
      <c r="G54" s="15" t="str">
        <f t="shared" si="4"/>
        <v xml:space="preserve">Driponin 3mg tabletta 4x  </v>
      </c>
      <c r="H54" s="15"/>
      <c r="I54" s="16" t="s">
        <v>97</v>
      </c>
      <c r="J54" s="15">
        <v>4</v>
      </c>
      <c r="K54" s="15">
        <v>3</v>
      </c>
      <c r="L54" s="15"/>
      <c r="M54" s="15" t="s">
        <v>1271</v>
      </c>
      <c r="N54" s="15" t="s">
        <v>36</v>
      </c>
      <c r="O54" s="17">
        <v>23550</v>
      </c>
      <c r="P54" s="41">
        <f t="shared" si="2"/>
        <v>5887.5</v>
      </c>
      <c r="Q54" s="16" t="s">
        <v>30</v>
      </c>
      <c r="R54" s="16" t="s">
        <v>1523</v>
      </c>
      <c r="S54" s="16"/>
    </row>
    <row r="55" spans="1:21" s="22" customFormat="1" ht="60" x14ac:dyDescent="0.2">
      <c r="A55" s="16"/>
      <c r="B55" s="16" t="s">
        <v>1544</v>
      </c>
      <c r="C55" s="15" t="s">
        <v>1545</v>
      </c>
      <c r="D55" s="15" t="s">
        <v>1545</v>
      </c>
      <c r="E55" s="15" t="s">
        <v>1546</v>
      </c>
      <c r="F55" s="15"/>
      <c r="G55" s="15" t="str">
        <f t="shared" si="4"/>
        <v xml:space="preserve">Purethal fapollen 20000AUM/ml inj 3ml 1x  </v>
      </c>
      <c r="H55" s="15"/>
      <c r="I55" s="16" t="s">
        <v>55</v>
      </c>
      <c r="J55" s="15">
        <v>1</v>
      </c>
      <c r="K55" s="15">
        <v>60000</v>
      </c>
      <c r="L55" s="15"/>
      <c r="M55" s="15" t="s">
        <v>1271</v>
      </c>
      <c r="N55" s="15" t="s">
        <v>36</v>
      </c>
      <c r="O55" s="17">
        <v>184524.5281</v>
      </c>
      <c r="P55" s="41">
        <f t="shared" si="2"/>
        <v>184524.5281</v>
      </c>
      <c r="Q55" s="16" t="s">
        <v>30</v>
      </c>
      <c r="R55" s="16" t="s">
        <v>1523</v>
      </c>
      <c r="S55" s="16"/>
    </row>
    <row r="56" spans="1:21" s="22" customFormat="1" ht="30" x14ac:dyDescent="0.2">
      <c r="A56" s="16"/>
      <c r="B56" s="16" t="s">
        <v>1547</v>
      </c>
      <c r="C56" s="15" t="s">
        <v>1548</v>
      </c>
      <c r="D56" s="15" t="s">
        <v>1549</v>
      </c>
      <c r="E56" s="15" t="s">
        <v>1550</v>
      </c>
      <c r="F56" s="15"/>
      <c r="G56" s="15" t="str">
        <f t="shared" si="4"/>
        <v xml:space="preserve">Promin 5000IU/5ml IV old inj 5ml 1x  </v>
      </c>
      <c r="H56" s="15"/>
      <c r="I56" s="16" t="s">
        <v>55</v>
      </c>
      <c r="J56" s="15">
        <v>1</v>
      </c>
      <c r="K56" s="15">
        <v>5000</v>
      </c>
      <c r="L56" s="15"/>
      <c r="M56" s="15" t="s">
        <v>626</v>
      </c>
      <c r="N56" s="15" t="s">
        <v>627</v>
      </c>
      <c r="O56" s="17">
        <v>1450</v>
      </c>
      <c r="P56" s="41">
        <f t="shared" si="2"/>
        <v>1450</v>
      </c>
      <c r="Q56" s="16" t="s">
        <v>30</v>
      </c>
      <c r="R56" s="16" t="s">
        <v>1523</v>
      </c>
      <c r="S56" s="16"/>
    </row>
    <row r="57" spans="1:21" s="22" customFormat="1" ht="30" x14ac:dyDescent="0.2">
      <c r="A57" s="16"/>
      <c r="B57" s="16" t="s">
        <v>49</v>
      </c>
      <c r="C57" s="15" t="s">
        <v>50</v>
      </c>
      <c r="D57" s="15" t="s">
        <v>56</v>
      </c>
      <c r="E57" s="15" t="s">
        <v>57</v>
      </c>
      <c r="F57" s="15"/>
      <c r="G57" s="15" t="str">
        <f t="shared" si="4"/>
        <v xml:space="preserve">Robinul 0,2 mg/ml old inj 1ml 5x  </v>
      </c>
      <c r="H57" s="15"/>
      <c r="I57" s="16" t="s">
        <v>55</v>
      </c>
      <c r="J57" s="15">
        <v>5</v>
      </c>
      <c r="K57" s="15">
        <v>0.2</v>
      </c>
      <c r="L57" s="15"/>
      <c r="M57" s="15" t="s">
        <v>1271</v>
      </c>
      <c r="N57" s="15" t="s">
        <v>36</v>
      </c>
      <c r="O57" s="17">
        <v>7025.66</v>
      </c>
      <c r="P57" s="41">
        <f t="shared" si="2"/>
        <v>1405.1320000000001</v>
      </c>
      <c r="Q57" s="16" t="s">
        <v>30</v>
      </c>
      <c r="R57" s="16" t="s">
        <v>1523</v>
      </c>
      <c r="S57" s="16"/>
    </row>
    <row r="58" spans="1:21" s="22" customFormat="1" ht="30" x14ac:dyDescent="0.2">
      <c r="A58" s="16"/>
      <c r="B58" s="16" t="s">
        <v>1376</v>
      </c>
      <c r="C58" s="15" t="s">
        <v>1377</v>
      </c>
      <c r="D58" s="15" t="s">
        <v>1379</v>
      </c>
      <c r="E58" s="15" t="s">
        <v>1551</v>
      </c>
      <c r="F58" s="15"/>
      <c r="G58" s="15" t="str">
        <f t="shared" si="4"/>
        <v xml:space="preserve">Penicillin G Biotika 1M IU por inj 10x  </v>
      </c>
      <c r="H58" s="15"/>
      <c r="I58" s="16" t="s">
        <v>55</v>
      </c>
      <c r="J58" s="15">
        <v>10</v>
      </c>
      <c r="K58" s="15">
        <v>1</v>
      </c>
      <c r="L58" s="15"/>
      <c r="M58" s="15" t="s">
        <v>1323</v>
      </c>
      <c r="N58" s="15" t="s">
        <v>739</v>
      </c>
      <c r="O58" s="17">
        <v>3585.8056392805056</v>
      </c>
      <c r="P58" s="41">
        <f t="shared" si="2"/>
        <v>358.58056392805054</v>
      </c>
      <c r="Q58" s="16" t="s">
        <v>30</v>
      </c>
      <c r="R58" s="16" t="s">
        <v>1523</v>
      </c>
      <c r="S58" s="16" t="s">
        <v>20</v>
      </c>
    </row>
    <row r="59" spans="1:21" s="2" customFormat="1" ht="15" x14ac:dyDescent="0.2">
      <c r="A59" s="16"/>
      <c r="B59" s="16" t="s">
        <v>1267</v>
      </c>
      <c r="C59" s="16" t="s">
        <v>1268</v>
      </c>
      <c r="D59" s="16" t="s">
        <v>1268</v>
      </c>
      <c r="E59" s="16" t="s">
        <v>1342</v>
      </c>
      <c r="F59" s="16"/>
      <c r="G59" s="16" t="str">
        <f t="shared" si="4"/>
        <v xml:space="preserve">Sucrabest 1g granulátum 100x  </v>
      </c>
      <c r="H59" s="16"/>
      <c r="I59" s="16" t="s">
        <v>1552</v>
      </c>
      <c r="J59" s="16">
        <v>100</v>
      </c>
      <c r="K59" s="16">
        <v>1</v>
      </c>
      <c r="L59" s="16"/>
      <c r="M59" s="16" t="s">
        <v>1271</v>
      </c>
      <c r="N59" s="16" t="s">
        <v>36</v>
      </c>
      <c r="O59" s="41">
        <v>10350</v>
      </c>
      <c r="P59" s="41">
        <f t="shared" si="2"/>
        <v>103.5</v>
      </c>
      <c r="Q59" s="16" t="s">
        <v>30</v>
      </c>
      <c r="R59" s="45">
        <v>44652</v>
      </c>
      <c r="S59" s="16"/>
      <c r="T59" s="34" t="s">
        <v>1553</v>
      </c>
      <c r="U59" s="1"/>
    </row>
    <row r="60" spans="1:21" s="2" customFormat="1" ht="30" x14ac:dyDescent="0.2">
      <c r="A60" s="16"/>
      <c r="B60" s="16" t="s">
        <v>1267</v>
      </c>
      <c r="C60" s="15" t="s">
        <v>1268</v>
      </c>
      <c r="D60" s="15" t="s">
        <v>1320</v>
      </c>
      <c r="E60" s="15" t="s">
        <v>1554</v>
      </c>
      <c r="F60" s="15"/>
      <c r="G60" s="15" t="str">
        <f t="shared" si="4"/>
        <v xml:space="preserve">Sucrabest Granulat Btl 100 Stck  </v>
      </c>
      <c r="H60" s="15"/>
      <c r="I60" s="16" t="s">
        <v>1552</v>
      </c>
      <c r="J60" s="15">
        <v>100</v>
      </c>
      <c r="K60" s="15">
        <v>1</v>
      </c>
      <c r="L60" s="41" t="s">
        <v>388</v>
      </c>
      <c r="M60" s="15" t="s">
        <v>1271</v>
      </c>
      <c r="N60" s="15" t="s">
        <v>36</v>
      </c>
      <c r="O60" s="41">
        <v>10450</v>
      </c>
      <c r="P60" s="41">
        <f t="shared" si="2"/>
        <v>104.5</v>
      </c>
      <c r="Q60" s="16" t="s">
        <v>1295</v>
      </c>
      <c r="R60" s="45">
        <v>44743</v>
      </c>
      <c r="S60" s="41"/>
      <c r="T60" s="34" t="s">
        <v>1553</v>
      </c>
      <c r="U60"/>
    </row>
    <row r="62" spans="1:21" s="2" customFormat="1" ht="60" x14ac:dyDescent="0.2">
      <c r="A62" s="16"/>
      <c r="B62" s="16" t="s">
        <v>270</v>
      </c>
      <c r="C62" s="15" t="s">
        <v>271</v>
      </c>
      <c r="D62" s="15" t="s">
        <v>271</v>
      </c>
      <c r="E62" s="15" t="s">
        <v>1555</v>
      </c>
      <c r="F62" s="15"/>
      <c r="G62" s="15" t="str">
        <f t="shared" ref="G62:G93" si="5">CONCATENATE(E62," ",F62," ",H62)</f>
        <v xml:space="preserve">Isoprenalina cloridrato S.A.L.F. 0,2 mg/ml soluzione iniettabile 5x  </v>
      </c>
      <c r="H62" s="15"/>
      <c r="I62" s="16" t="s">
        <v>55</v>
      </c>
      <c r="J62" s="15">
        <v>5</v>
      </c>
      <c r="K62" s="15">
        <v>0.2</v>
      </c>
      <c r="L62" s="41"/>
      <c r="M62" s="15"/>
      <c r="N62" s="15"/>
      <c r="O62" s="41">
        <v>4190</v>
      </c>
      <c r="P62" s="41">
        <f t="shared" ref="P62:P93" si="6">O62/J62</f>
        <v>838</v>
      </c>
      <c r="Q62" s="16" t="s">
        <v>1295</v>
      </c>
      <c r="R62" s="45">
        <v>44652</v>
      </c>
      <c r="S62" s="41"/>
      <c r="T62" s="34"/>
      <c r="U62"/>
    </row>
    <row r="63" spans="1:21" s="2" customFormat="1" ht="45" x14ac:dyDescent="0.2">
      <c r="A63" s="16" t="s">
        <v>1556</v>
      </c>
      <c r="B63" s="16" t="s">
        <v>407</v>
      </c>
      <c r="C63" s="15" t="s">
        <v>408</v>
      </c>
      <c r="D63" s="15" t="s">
        <v>408</v>
      </c>
      <c r="E63" s="15" t="s">
        <v>1557</v>
      </c>
      <c r="F63" s="15"/>
      <c r="G63" s="15" t="str">
        <f t="shared" si="5"/>
        <v xml:space="preserve">Maleat de ergometrina Z. 0,2 inj.5x/9249  </v>
      </c>
      <c r="H63" s="15"/>
      <c r="I63" s="16" t="s">
        <v>55</v>
      </c>
      <c r="J63" s="15">
        <v>5</v>
      </c>
      <c r="K63" s="15">
        <v>0.2</v>
      </c>
      <c r="L63" s="41" t="s">
        <v>388</v>
      </c>
      <c r="M63" s="15" t="s">
        <v>100</v>
      </c>
      <c r="N63" s="15" t="s">
        <v>101</v>
      </c>
      <c r="O63" s="41">
        <v>900</v>
      </c>
      <c r="P63" s="41">
        <f t="shared" si="6"/>
        <v>180</v>
      </c>
      <c r="Q63" s="16" t="s">
        <v>1295</v>
      </c>
      <c r="R63" s="45">
        <v>44652</v>
      </c>
      <c r="S63" s="41"/>
      <c r="T63" s="34"/>
      <c r="U63"/>
    </row>
    <row r="64" spans="1:21" s="2" customFormat="1" ht="45" x14ac:dyDescent="0.2">
      <c r="A64" s="16"/>
      <c r="B64" s="16" t="s">
        <v>1393</v>
      </c>
      <c r="C64" s="15" t="s">
        <v>1394</v>
      </c>
      <c r="D64" s="15" t="s">
        <v>1394</v>
      </c>
      <c r="E64" s="15" t="s">
        <v>1558</v>
      </c>
      <c r="F64" s="15" t="s">
        <v>1559</v>
      </c>
      <c r="G64" s="15" t="str">
        <f t="shared" si="5"/>
        <v>Ketamin Hameln 50mg/ml; 10ml inj.</v>
      </c>
      <c r="H64" s="15" t="s">
        <v>54</v>
      </c>
      <c r="I64" s="16" t="s">
        <v>55</v>
      </c>
      <c r="J64" s="15">
        <v>10</v>
      </c>
      <c r="K64" s="15">
        <v>500</v>
      </c>
      <c r="L64" s="41"/>
      <c r="M64" s="15" t="s">
        <v>35</v>
      </c>
      <c r="N64" s="15" t="s">
        <v>36</v>
      </c>
      <c r="O64" s="41">
        <v>38500</v>
      </c>
      <c r="P64" s="41">
        <f t="shared" si="6"/>
        <v>3850</v>
      </c>
      <c r="Q64" s="16" t="s">
        <v>45</v>
      </c>
      <c r="R64" s="45">
        <v>44652</v>
      </c>
      <c r="S64" s="41"/>
      <c r="T64" s="34"/>
      <c r="U64"/>
    </row>
    <row r="65" spans="1:21" s="2" customFormat="1" ht="45" x14ac:dyDescent="0.2">
      <c r="A65" s="16">
        <v>209</v>
      </c>
      <c r="B65" s="16" t="s">
        <v>1560</v>
      </c>
      <c r="C65" s="15" t="s">
        <v>1561</v>
      </c>
      <c r="D65" s="15" t="s">
        <v>1562</v>
      </c>
      <c r="E65" s="15" t="s">
        <v>1563</v>
      </c>
      <c r="F65" s="15" t="s">
        <v>1564</v>
      </c>
      <c r="G65" s="15" t="str">
        <f t="shared" si="5"/>
        <v>Granisetron G.E.S.  3 mg/3ml 5x Inj.</v>
      </c>
      <c r="H65" s="15" t="s">
        <v>230</v>
      </c>
      <c r="I65" s="16" t="s">
        <v>55</v>
      </c>
      <c r="J65" s="15">
        <v>5</v>
      </c>
      <c r="K65" s="15">
        <v>3</v>
      </c>
      <c r="L65" s="41"/>
      <c r="M65" s="15" t="s">
        <v>145</v>
      </c>
      <c r="N65" s="15" t="s">
        <v>146</v>
      </c>
      <c r="O65" s="41">
        <v>22500</v>
      </c>
      <c r="P65" s="41">
        <f t="shared" si="6"/>
        <v>4500</v>
      </c>
      <c r="Q65" s="16" t="s">
        <v>45</v>
      </c>
      <c r="R65" s="45">
        <v>44652</v>
      </c>
      <c r="S65" s="41"/>
      <c r="T65" s="34"/>
      <c r="U65"/>
    </row>
    <row r="66" spans="1:21" s="2" customFormat="1" ht="30" x14ac:dyDescent="0.2">
      <c r="A66" s="16"/>
      <c r="B66" s="16" t="s">
        <v>314</v>
      </c>
      <c r="C66" s="15" t="s">
        <v>315</v>
      </c>
      <c r="D66" s="15" t="s">
        <v>315</v>
      </c>
      <c r="E66" s="15" t="s">
        <v>316</v>
      </c>
      <c r="F66" s="15" t="s">
        <v>317</v>
      </c>
      <c r="G66" s="15" t="str">
        <f t="shared" si="5"/>
        <v>Chloortalidon TEVA 50mg 30x tbl.</v>
      </c>
      <c r="H66" s="15" t="s">
        <v>112</v>
      </c>
      <c r="I66" s="16" t="s">
        <v>97</v>
      </c>
      <c r="J66" s="15">
        <v>30</v>
      </c>
      <c r="K66" s="15">
        <v>50</v>
      </c>
      <c r="L66" s="41"/>
      <c r="M66" s="15" t="s">
        <v>287</v>
      </c>
      <c r="N66" s="15" t="s">
        <v>288</v>
      </c>
      <c r="O66" s="41">
        <v>1750</v>
      </c>
      <c r="P66" s="41">
        <f t="shared" si="6"/>
        <v>58.333333333333336</v>
      </c>
      <c r="Q66" s="16" t="s">
        <v>45</v>
      </c>
      <c r="R66" s="45">
        <v>44652</v>
      </c>
      <c r="S66" s="41"/>
      <c r="T66" s="34"/>
      <c r="U66"/>
    </row>
    <row r="67" spans="1:21" s="2" customFormat="1" ht="45" x14ac:dyDescent="0.2">
      <c r="A67" s="16"/>
      <c r="B67" s="16" t="s">
        <v>341</v>
      </c>
      <c r="C67" s="15" t="s">
        <v>342</v>
      </c>
      <c r="D67" s="15" t="s">
        <v>342</v>
      </c>
      <c r="E67" s="15" t="s">
        <v>1565</v>
      </c>
      <c r="F67" s="15"/>
      <c r="G67" s="15" t="str">
        <f t="shared" si="5"/>
        <v xml:space="preserve">Fibrovein Inj 3%, 2ml  </v>
      </c>
      <c r="H67" s="15"/>
      <c r="I67" s="16" t="s">
        <v>55</v>
      </c>
      <c r="J67" s="15">
        <v>5</v>
      </c>
      <c r="K67" s="15">
        <v>60</v>
      </c>
      <c r="L67" s="41"/>
      <c r="M67" s="15"/>
      <c r="N67" s="15"/>
      <c r="O67" s="41">
        <v>24500</v>
      </c>
      <c r="P67" s="41">
        <f t="shared" si="6"/>
        <v>4900</v>
      </c>
      <c r="Q67" s="16" t="s">
        <v>45</v>
      </c>
      <c r="R67" s="45">
        <v>44686</v>
      </c>
      <c r="S67" s="41"/>
      <c r="T67" s="34"/>
      <c r="U67"/>
    </row>
    <row r="68" spans="1:21" s="2" customFormat="1" ht="45" x14ac:dyDescent="0.2">
      <c r="A68" s="16"/>
      <c r="B68" s="16" t="s">
        <v>1566</v>
      </c>
      <c r="C68" s="15" t="s">
        <v>1567</v>
      </c>
      <c r="D68" s="15" t="s">
        <v>1568</v>
      </c>
      <c r="E68" s="15" t="s">
        <v>1569</v>
      </c>
      <c r="F68" s="15" t="s">
        <v>1570</v>
      </c>
      <c r="G68" s="15" t="str">
        <f t="shared" si="5"/>
        <v>Prilotekal  20mg/ml - 5ml 10x inj.</v>
      </c>
      <c r="H68" s="15" t="s">
        <v>54</v>
      </c>
      <c r="I68" s="16" t="s">
        <v>55</v>
      </c>
      <c r="J68" s="15">
        <v>10</v>
      </c>
      <c r="K68" s="15">
        <v>100</v>
      </c>
      <c r="L68" s="41"/>
      <c r="M68" s="15"/>
      <c r="N68" s="15"/>
      <c r="O68" s="41">
        <v>26750</v>
      </c>
      <c r="P68" s="41">
        <f t="shared" si="6"/>
        <v>2675</v>
      </c>
      <c r="Q68" s="16" t="s">
        <v>45</v>
      </c>
      <c r="R68" s="45">
        <v>44652</v>
      </c>
      <c r="S68" s="41" t="s">
        <v>1571</v>
      </c>
      <c r="T68" s="34"/>
      <c r="U68"/>
    </row>
    <row r="69" spans="1:21" s="2" customFormat="1" ht="30" x14ac:dyDescent="0.2">
      <c r="A69" s="16">
        <v>267</v>
      </c>
      <c r="B69" s="16" t="s">
        <v>1500</v>
      </c>
      <c r="C69" s="15" t="s">
        <v>1501</v>
      </c>
      <c r="D69" s="15" t="s">
        <v>1501</v>
      </c>
      <c r="E69" s="15" t="s">
        <v>1502</v>
      </c>
      <c r="F69" s="15" t="s">
        <v>1572</v>
      </c>
      <c r="G69" s="15" t="str">
        <f t="shared" si="5"/>
        <v>Mestinon 60mg 150x drg.</v>
      </c>
      <c r="H69" s="15" t="s">
        <v>1573</v>
      </c>
      <c r="I69" s="16" t="s">
        <v>97</v>
      </c>
      <c r="J69" s="15">
        <v>150</v>
      </c>
      <c r="K69" s="15">
        <v>60</v>
      </c>
      <c r="L69" s="41"/>
      <c r="M69" s="15" t="s">
        <v>287</v>
      </c>
      <c r="N69" s="15" t="s">
        <v>288</v>
      </c>
      <c r="O69" s="41">
        <v>12500</v>
      </c>
      <c r="P69" s="41">
        <f t="shared" si="6"/>
        <v>83.333333333333329</v>
      </c>
      <c r="Q69" s="16" t="s">
        <v>45</v>
      </c>
      <c r="R69" s="45">
        <v>44652</v>
      </c>
      <c r="S69" s="41"/>
      <c r="T69" s="34"/>
      <c r="U69"/>
    </row>
    <row r="70" spans="1:21" s="2" customFormat="1" ht="30" x14ac:dyDescent="0.2">
      <c r="A70" s="16">
        <v>130</v>
      </c>
      <c r="B70" s="16" t="s">
        <v>986</v>
      </c>
      <c r="C70" s="15" t="s">
        <v>987</v>
      </c>
      <c r="D70" s="15" t="s">
        <v>987</v>
      </c>
      <c r="E70" s="15" t="s">
        <v>1574</v>
      </c>
      <c r="F70" s="15" t="s">
        <v>753</v>
      </c>
      <c r="G70" s="15" t="str">
        <f t="shared" si="5"/>
        <v>Disulfiram WZF 100mg 10x tbl.</v>
      </c>
      <c r="H70" s="15" t="s">
        <v>112</v>
      </c>
      <c r="I70" s="16" t="s">
        <v>97</v>
      </c>
      <c r="J70" s="15">
        <v>10</v>
      </c>
      <c r="K70" s="15">
        <v>100</v>
      </c>
      <c r="L70" s="41"/>
      <c r="M70" s="15" t="s">
        <v>664</v>
      </c>
      <c r="N70" s="15" t="s">
        <v>665</v>
      </c>
      <c r="O70" s="41">
        <v>24990</v>
      </c>
      <c r="P70" s="41">
        <f t="shared" si="6"/>
        <v>2499</v>
      </c>
      <c r="Q70" s="16" t="s">
        <v>45</v>
      </c>
      <c r="R70" s="45">
        <v>44652</v>
      </c>
      <c r="S70" s="41"/>
      <c r="T70" s="34"/>
      <c r="U70"/>
    </row>
    <row r="71" spans="1:21" s="2" customFormat="1" ht="15" x14ac:dyDescent="0.2">
      <c r="A71" s="6"/>
      <c r="B71" s="6" t="s">
        <v>1575</v>
      </c>
      <c r="C71" s="6" t="s">
        <v>1576</v>
      </c>
      <c r="D71" s="6" t="s">
        <v>1576</v>
      </c>
      <c r="E71" s="6" t="s">
        <v>1577</v>
      </c>
      <c r="F71" s="6"/>
      <c r="G71" s="6" t="str">
        <f t="shared" si="5"/>
        <v xml:space="preserve">Resikali PFI 500gr 1x  </v>
      </c>
      <c r="H71" s="6"/>
      <c r="I71" s="6" t="s">
        <v>97</v>
      </c>
      <c r="J71" s="6">
        <v>1</v>
      </c>
      <c r="K71" s="6">
        <v>500</v>
      </c>
      <c r="L71" s="6"/>
      <c r="M71" s="6" t="s">
        <v>331</v>
      </c>
      <c r="N71" s="6" t="s">
        <v>332</v>
      </c>
      <c r="O71" s="27">
        <v>18500</v>
      </c>
      <c r="P71" s="27">
        <f t="shared" si="6"/>
        <v>18500</v>
      </c>
      <c r="Q71" s="6" t="s">
        <v>45</v>
      </c>
      <c r="R71" s="28">
        <v>44697</v>
      </c>
      <c r="S71" s="22"/>
      <c r="T71" s="24" t="s">
        <v>28</v>
      </c>
      <c r="U71" s="1" t="s">
        <v>1578</v>
      </c>
    </row>
    <row r="72" spans="1:21" s="2" customFormat="1" ht="30" x14ac:dyDescent="0.2">
      <c r="A72" s="16"/>
      <c r="B72" s="16" t="s">
        <v>20</v>
      </c>
      <c r="C72" s="15" t="s">
        <v>20</v>
      </c>
      <c r="D72" s="15" t="s">
        <v>20</v>
      </c>
      <c r="E72" s="15" t="s">
        <v>1266</v>
      </c>
      <c r="F72" s="15"/>
      <c r="G72" s="15" t="str">
        <f t="shared" si="5"/>
        <v xml:space="preserve">SyrSpend® SF PH4 por 40g 1x  </v>
      </c>
      <c r="H72" s="15"/>
      <c r="I72" s="16" t="s">
        <v>97</v>
      </c>
      <c r="J72" s="15">
        <v>1</v>
      </c>
      <c r="K72" s="15">
        <v>40</v>
      </c>
      <c r="L72" s="41"/>
      <c r="M72" s="15" t="s">
        <v>35</v>
      </c>
      <c r="N72" s="15" t="s">
        <v>36</v>
      </c>
      <c r="O72" s="41">
        <v>19260</v>
      </c>
      <c r="P72" s="41">
        <f t="shared" si="6"/>
        <v>19260</v>
      </c>
      <c r="Q72" s="16" t="s">
        <v>30</v>
      </c>
      <c r="R72" s="45">
        <v>44652</v>
      </c>
      <c r="S72" s="41"/>
      <c r="T72" s="34"/>
      <c r="U72"/>
    </row>
    <row r="73" spans="1:21" s="2" customFormat="1" ht="30" x14ac:dyDescent="0.2">
      <c r="A73" s="16"/>
      <c r="B73" s="16" t="s">
        <v>1267</v>
      </c>
      <c r="C73" s="15" t="s">
        <v>1268</v>
      </c>
      <c r="D73" s="15" t="s">
        <v>1268</v>
      </c>
      <c r="E73" s="15" t="s">
        <v>1579</v>
      </c>
      <c r="F73" s="15"/>
      <c r="G73" s="15" t="str">
        <f t="shared" si="5"/>
        <v xml:space="preserve">Sucrabest 1g tabletta 50x  </v>
      </c>
      <c r="H73" s="15"/>
      <c r="I73" s="16" t="s">
        <v>1270</v>
      </c>
      <c r="J73" s="15">
        <v>50</v>
      </c>
      <c r="K73" s="15">
        <v>1</v>
      </c>
      <c r="L73" s="41"/>
      <c r="M73" s="15" t="s">
        <v>1271</v>
      </c>
      <c r="N73" s="15" t="s">
        <v>36</v>
      </c>
      <c r="O73" s="41">
        <v>6100</v>
      </c>
      <c r="P73" s="41">
        <f t="shared" si="6"/>
        <v>122</v>
      </c>
      <c r="Q73" s="16" t="s">
        <v>30</v>
      </c>
      <c r="R73" s="45">
        <v>44652</v>
      </c>
      <c r="S73" s="41"/>
      <c r="T73" s="34"/>
      <c r="U73"/>
    </row>
    <row r="74" spans="1:21" s="2" customFormat="1" ht="45" x14ac:dyDescent="0.2">
      <c r="A74" s="16"/>
      <c r="B74" s="16" t="s">
        <v>1445</v>
      </c>
      <c r="C74" s="15" t="s">
        <v>1446</v>
      </c>
      <c r="D74" s="15" t="s">
        <v>1446</v>
      </c>
      <c r="E74" s="15" t="s">
        <v>1447</v>
      </c>
      <c r="F74" s="15"/>
      <c r="G74" s="15" t="str">
        <f t="shared" si="5"/>
        <v xml:space="preserve">Creon Micro Pancreatin granulátum 20g 1x  </v>
      </c>
      <c r="H74" s="15"/>
      <c r="I74" s="16" t="s">
        <v>97</v>
      </c>
      <c r="J74" s="15">
        <v>1</v>
      </c>
      <c r="K74" s="15">
        <v>20</v>
      </c>
      <c r="L74" s="41"/>
      <c r="M74" s="15" t="s">
        <v>62</v>
      </c>
      <c r="N74" s="15" t="s">
        <v>63</v>
      </c>
      <c r="O74" s="41">
        <v>58389.996299999999</v>
      </c>
      <c r="P74" s="41">
        <f t="shared" si="6"/>
        <v>58389.996299999999</v>
      </c>
      <c r="Q74" s="16" t="s">
        <v>30</v>
      </c>
      <c r="R74" s="45">
        <v>44652</v>
      </c>
      <c r="S74" s="41"/>
      <c r="T74" s="34"/>
      <c r="U74"/>
    </row>
    <row r="75" spans="1:21" s="2" customFormat="1" ht="75" x14ac:dyDescent="0.2">
      <c r="A75" s="16"/>
      <c r="B75" s="16" t="s">
        <v>104</v>
      </c>
      <c r="C75" s="15" t="s">
        <v>105</v>
      </c>
      <c r="D75" s="15" t="s">
        <v>105</v>
      </c>
      <c r="E75" s="15" t="s">
        <v>1580</v>
      </c>
      <c r="F75" s="15"/>
      <c r="G75" s="15" t="str">
        <f t="shared" si="5"/>
        <v xml:space="preserve">VITAMIN B1-RATIOPHARM 50 mg/ml Inj.Lsg.Ampullen 5x2ml  </v>
      </c>
      <c r="H75" s="15"/>
      <c r="I75" s="16" t="s">
        <v>55</v>
      </c>
      <c r="J75" s="15">
        <v>100</v>
      </c>
      <c r="K75" s="15">
        <v>5</v>
      </c>
      <c r="L75" s="41"/>
      <c r="M75" s="15" t="s">
        <v>35</v>
      </c>
      <c r="N75" s="15" t="s">
        <v>36</v>
      </c>
      <c r="O75" s="41">
        <v>1670</v>
      </c>
      <c r="P75" s="41">
        <f t="shared" si="6"/>
        <v>16.7</v>
      </c>
      <c r="Q75" s="16" t="s">
        <v>30</v>
      </c>
      <c r="R75" s="45">
        <v>44676</v>
      </c>
      <c r="S75" s="41"/>
      <c r="T75" s="34"/>
      <c r="U75" t="s">
        <v>28</v>
      </c>
    </row>
    <row r="76" spans="1:21" s="2" customFormat="1" ht="30" x14ac:dyDescent="0.2">
      <c r="A76" s="16"/>
      <c r="B76" s="16" t="s">
        <v>108</v>
      </c>
      <c r="C76" s="15" t="s">
        <v>109</v>
      </c>
      <c r="D76" s="15" t="s">
        <v>109</v>
      </c>
      <c r="E76" s="15" t="s">
        <v>1581</v>
      </c>
      <c r="F76" s="15"/>
      <c r="G76" s="15" t="str">
        <f t="shared" si="5"/>
        <v xml:space="preserve">Biotin-ASmedic 2,5mg tabletta 100x  </v>
      </c>
      <c r="H76" s="15"/>
      <c r="I76" s="16" t="s">
        <v>97</v>
      </c>
      <c r="J76" s="15">
        <v>100</v>
      </c>
      <c r="K76" s="15">
        <v>2.5</v>
      </c>
      <c r="L76" s="41"/>
      <c r="M76" s="15" t="s">
        <v>1271</v>
      </c>
      <c r="N76" s="15" t="s">
        <v>36</v>
      </c>
      <c r="O76" s="41">
        <v>8440</v>
      </c>
      <c r="P76" s="41">
        <f t="shared" si="6"/>
        <v>84.4</v>
      </c>
      <c r="Q76" s="16" t="s">
        <v>30</v>
      </c>
      <c r="R76" s="45">
        <v>44652</v>
      </c>
      <c r="S76" s="41"/>
      <c r="T76" s="34"/>
      <c r="U76" t="s">
        <v>28</v>
      </c>
    </row>
    <row r="77" spans="1:21" s="2" customFormat="1" ht="30" x14ac:dyDescent="0.2">
      <c r="A77" s="16"/>
      <c r="B77" s="16" t="s">
        <v>1582</v>
      </c>
      <c r="C77" s="15" t="s">
        <v>1583</v>
      </c>
      <c r="D77" s="15" t="s">
        <v>1583</v>
      </c>
      <c r="E77" s="15" t="s">
        <v>1584</v>
      </c>
      <c r="F77" s="15"/>
      <c r="G77" s="15" t="str">
        <f t="shared" si="5"/>
        <v xml:space="preserve">Actilyse Cathflo 2mg por oldatos inf 5x  </v>
      </c>
      <c r="H77" s="15"/>
      <c r="I77" s="16" t="s">
        <v>55</v>
      </c>
      <c r="J77" s="15">
        <v>5</v>
      </c>
      <c r="K77" s="15">
        <v>2000</v>
      </c>
      <c r="L77" s="41"/>
      <c r="M77" s="15" t="s">
        <v>1271</v>
      </c>
      <c r="N77" s="15" t="s">
        <v>36</v>
      </c>
      <c r="O77" s="41">
        <v>79600</v>
      </c>
      <c r="P77" s="41">
        <f t="shared" si="6"/>
        <v>15920</v>
      </c>
      <c r="Q77" s="16" t="s">
        <v>30</v>
      </c>
      <c r="R77" s="45">
        <v>44652</v>
      </c>
      <c r="S77" s="41"/>
      <c r="T77" s="34"/>
      <c r="U77" t="s">
        <v>28</v>
      </c>
    </row>
    <row r="78" spans="1:21" s="2" customFormat="1" ht="45" x14ac:dyDescent="0.2">
      <c r="A78" s="16"/>
      <c r="B78" s="16" t="s">
        <v>164</v>
      </c>
      <c r="C78" s="15" t="s">
        <v>165</v>
      </c>
      <c r="D78" s="15" t="s">
        <v>1585</v>
      </c>
      <c r="E78" s="15" t="s">
        <v>1586</v>
      </c>
      <c r="F78" s="15"/>
      <c r="G78" s="15" t="str">
        <f t="shared" si="5"/>
        <v xml:space="preserve">Fibrogammin 250 I.E. Plv.u.LM z.H.e.Inj./Inf.L. 1x  </v>
      </c>
      <c r="H78" s="15"/>
      <c r="I78" s="16" t="s">
        <v>55</v>
      </c>
      <c r="J78" s="15">
        <v>1</v>
      </c>
      <c r="K78" s="15">
        <v>250</v>
      </c>
      <c r="L78" s="41"/>
      <c r="M78" s="15" t="s">
        <v>35</v>
      </c>
      <c r="N78" s="15" t="s">
        <v>36</v>
      </c>
      <c r="O78" s="41">
        <v>57600</v>
      </c>
      <c r="P78" s="41">
        <f t="shared" si="6"/>
        <v>57600</v>
      </c>
      <c r="Q78" s="16" t="s">
        <v>30</v>
      </c>
      <c r="R78" s="45">
        <v>44652</v>
      </c>
      <c r="S78" s="41"/>
      <c r="T78" s="34"/>
      <c r="U78"/>
    </row>
    <row r="79" spans="1:21" s="2" customFormat="1" ht="30" x14ac:dyDescent="0.2">
      <c r="A79" s="16"/>
      <c r="B79" s="16" t="s">
        <v>1587</v>
      </c>
      <c r="C79" s="15" t="s">
        <v>1588</v>
      </c>
      <c r="D79" s="15" t="s">
        <v>1588</v>
      </c>
      <c r="E79" s="15" t="s">
        <v>1589</v>
      </c>
      <c r="F79" s="15"/>
      <c r="G79" s="15" t="str">
        <f t="shared" si="5"/>
        <v xml:space="preserve">Glucose-1-phosphat Fres old inf 10ml 5x  </v>
      </c>
      <c r="H79" s="15"/>
      <c r="I79" s="16" t="s">
        <v>55</v>
      </c>
      <c r="J79" s="15">
        <v>5</v>
      </c>
      <c r="K79" s="15">
        <v>10</v>
      </c>
      <c r="L79" s="41"/>
      <c r="M79" s="15" t="s">
        <v>87</v>
      </c>
      <c r="N79" s="15" t="s">
        <v>88</v>
      </c>
      <c r="O79" s="41">
        <v>10479.9974</v>
      </c>
      <c r="P79" s="41">
        <f t="shared" si="6"/>
        <v>2095.9994799999999</v>
      </c>
      <c r="Q79" s="16" t="s">
        <v>30</v>
      </c>
      <c r="R79" s="45">
        <v>44652</v>
      </c>
      <c r="S79" s="41"/>
      <c r="T79" s="34"/>
      <c r="U79"/>
    </row>
    <row r="80" spans="1:21" s="2" customFormat="1" ht="30" x14ac:dyDescent="0.2">
      <c r="A80" s="16"/>
      <c r="B80" s="16" t="s">
        <v>270</v>
      </c>
      <c r="C80" s="15" t="s">
        <v>271</v>
      </c>
      <c r="D80" s="15" t="s">
        <v>1590</v>
      </c>
      <c r="E80" s="15" t="s">
        <v>1591</v>
      </c>
      <c r="F80" s="15"/>
      <c r="G80" s="15" t="str">
        <f t="shared" si="5"/>
        <v xml:space="preserve">Aleudrina 0,2mg/ml old inj 1ml 6x  </v>
      </c>
      <c r="H80" s="15"/>
      <c r="I80" s="16" t="s">
        <v>55</v>
      </c>
      <c r="J80" s="15">
        <v>6</v>
      </c>
      <c r="K80" s="15">
        <v>0.2</v>
      </c>
      <c r="L80" s="41"/>
      <c r="M80" s="15" t="s">
        <v>145</v>
      </c>
      <c r="N80" s="15" t="s">
        <v>146</v>
      </c>
      <c r="O80" s="41">
        <v>4500</v>
      </c>
      <c r="P80" s="41">
        <f t="shared" si="6"/>
        <v>750</v>
      </c>
      <c r="Q80" s="16" t="s">
        <v>30</v>
      </c>
      <c r="R80" s="45">
        <v>44652</v>
      </c>
      <c r="S80" s="41"/>
      <c r="T80" s="34"/>
      <c r="U80"/>
    </row>
    <row r="81" spans="1:21" s="2" customFormat="1" ht="45" x14ac:dyDescent="0.2">
      <c r="A81" s="16"/>
      <c r="B81" s="16" t="s">
        <v>270</v>
      </c>
      <c r="C81" s="15" t="s">
        <v>271</v>
      </c>
      <c r="D81" s="15" t="s">
        <v>1590</v>
      </c>
      <c r="E81" s="15" t="s">
        <v>1592</v>
      </c>
      <c r="F81" s="15"/>
      <c r="G81" s="15" t="str">
        <f t="shared" si="5"/>
        <v xml:space="preserve">Isoprenaline hydrochloride SALF 0,2mg/ml inj 1ml 5x  </v>
      </c>
      <c r="H81" s="15"/>
      <c r="I81" s="16" t="s">
        <v>55</v>
      </c>
      <c r="J81" s="15">
        <v>5</v>
      </c>
      <c r="K81" s="15">
        <v>0.2</v>
      </c>
      <c r="L81" s="41"/>
      <c r="M81" s="15" t="s">
        <v>84</v>
      </c>
      <c r="N81" s="15" t="s">
        <v>85</v>
      </c>
      <c r="O81" s="41">
        <v>4600</v>
      </c>
      <c r="P81" s="41">
        <f t="shared" si="6"/>
        <v>920</v>
      </c>
      <c r="Q81" s="16" t="s">
        <v>30</v>
      </c>
      <c r="R81" s="45">
        <v>44663</v>
      </c>
      <c r="S81" s="41"/>
      <c r="T81" s="34"/>
      <c r="U81"/>
    </row>
    <row r="82" spans="1:21" s="2" customFormat="1" ht="45" x14ac:dyDescent="0.2">
      <c r="A82" s="16"/>
      <c r="B82" s="16" t="s">
        <v>279</v>
      </c>
      <c r="C82" s="15" t="s">
        <v>280</v>
      </c>
      <c r="D82" s="15" t="s">
        <v>293</v>
      </c>
      <c r="E82" s="15" t="s">
        <v>1593</v>
      </c>
      <c r="F82" s="15"/>
      <c r="G82" s="15" t="str">
        <f t="shared" si="5"/>
        <v xml:space="preserve">Catapresan 150mcg/ml old inj 1ml 5x  </v>
      </c>
      <c r="H82" s="15"/>
      <c r="I82" s="16" t="s">
        <v>55</v>
      </c>
      <c r="J82" s="15">
        <v>5</v>
      </c>
      <c r="K82" s="15">
        <v>150</v>
      </c>
      <c r="L82" s="41"/>
      <c r="M82" s="15" t="s">
        <v>87</v>
      </c>
      <c r="N82" s="15" t="s">
        <v>88</v>
      </c>
      <c r="O82" s="41">
        <v>1850</v>
      </c>
      <c r="P82" s="41">
        <f t="shared" si="6"/>
        <v>370</v>
      </c>
      <c r="Q82" s="16" t="s">
        <v>30</v>
      </c>
      <c r="R82" s="45">
        <v>44652</v>
      </c>
      <c r="S82" s="41"/>
      <c r="T82" s="34"/>
      <c r="U82" t="s">
        <v>28</v>
      </c>
    </row>
    <row r="83" spans="1:21" s="2" customFormat="1" ht="30" x14ac:dyDescent="0.2">
      <c r="A83" s="16"/>
      <c r="B83" s="16" t="s">
        <v>389</v>
      </c>
      <c r="C83" s="15" t="s">
        <v>390</v>
      </c>
      <c r="D83" s="15" t="s">
        <v>1594</v>
      </c>
      <c r="E83" s="15" t="s">
        <v>1595</v>
      </c>
      <c r="F83" s="15"/>
      <c r="G83" s="15" t="str">
        <f t="shared" si="5"/>
        <v xml:space="preserve">Toctino 10mg lágy kapszula 30x  </v>
      </c>
      <c r="H83" s="15"/>
      <c r="I83" s="16" t="s">
        <v>97</v>
      </c>
      <c r="J83" s="15">
        <v>30</v>
      </c>
      <c r="K83" s="15">
        <v>10</v>
      </c>
      <c r="L83" s="41"/>
      <c r="M83" s="15" t="s">
        <v>35</v>
      </c>
      <c r="N83" s="15" t="s">
        <v>36</v>
      </c>
      <c r="O83" s="41">
        <v>235100.00409999999</v>
      </c>
      <c r="P83" s="41">
        <f t="shared" si="6"/>
        <v>7836.6668033333326</v>
      </c>
      <c r="Q83" s="16" t="s">
        <v>30</v>
      </c>
      <c r="R83" s="45">
        <v>44652</v>
      </c>
      <c r="S83" s="41"/>
      <c r="T83" s="34"/>
      <c r="U83"/>
    </row>
    <row r="84" spans="1:21" s="2" customFormat="1" ht="30" x14ac:dyDescent="0.2">
      <c r="A84" s="16"/>
      <c r="B84" s="16" t="s">
        <v>407</v>
      </c>
      <c r="C84" s="15" t="s">
        <v>408</v>
      </c>
      <c r="D84" s="15" t="s">
        <v>1596</v>
      </c>
      <c r="E84" s="15" t="s">
        <v>1597</v>
      </c>
      <c r="F84" s="15"/>
      <c r="G84" s="15" t="str">
        <f t="shared" si="5"/>
        <v xml:space="preserve">Methergin 0,2mg/ml old inj 1ml 5x  </v>
      </c>
      <c r="H84" s="15"/>
      <c r="I84" s="16" t="s">
        <v>55</v>
      </c>
      <c r="J84" s="15">
        <v>5</v>
      </c>
      <c r="K84" s="15">
        <v>0.2</v>
      </c>
      <c r="L84" s="41"/>
      <c r="M84" s="15" t="s">
        <v>35</v>
      </c>
      <c r="N84" s="15" t="s">
        <v>36</v>
      </c>
      <c r="O84" s="41">
        <v>3900</v>
      </c>
      <c r="P84" s="41">
        <f t="shared" si="6"/>
        <v>780</v>
      </c>
      <c r="Q84" s="16" t="s">
        <v>30</v>
      </c>
      <c r="R84" s="45">
        <v>44652</v>
      </c>
      <c r="S84" s="41"/>
      <c r="T84" s="34"/>
      <c r="U84"/>
    </row>
    <row r="85" spans="1:21" s="2" customFormat="1" ht="45" x14ac:dyDescent="0.2">
      <c r="A85" s="16"/>
      <c r="B85" s="16" t="s">
        <v>449</v>
      </c>
      <c r="C85" s="15" t="s">
        <v>450</v>
      </c>
      <c r="D85" s="15" t="s">
        <v>457</v>
      </c>
      <c r="E85" s="15" t="s">
        <v>456</v>
      </c>
      <c r="F85" s="15"/>
      <c r="G85" s="15" t="str">
        <f t="shared" si="5"/>
        <v xml:space="preserve">Synacthen 250mcg oldatos injekció 1ml 1x  </v>
      </c>
      <c r="H85" s="15"/>
      <c r="I85" s="16" t="s">
        <v>55</v>
      </c>
      <c r="J85" s="15">
        <v>1</v>
      </c>
      <c r="K85" s="15">
        <v>0.25</v>
      </c>
      <c r="L85" s="41"/>
      <c r="M85" s="15" t="s">
        <v>35</v>
      </c>
      <c r="N85" s="15" t="s">
        <v>36</v>
      </c>
      <c r="O85" s="41">
        <v>8700</v>
      </c>
      <c r="P85" s="41">
        <f t="shared" si="6"/>
        <v>8700</v>
      </c>
      <c r="Q85" s="16" t="s">
        <v>30</v>
      </c>
      <c r="R85" s="45">
        <v>44652</v>
      </c>
      <c r="S85" s="41"/>
      <c r="T85" s="34"/>
      <c r="U85"/>
    </row>
    <row r="86" spans="1:21" s="2" customFormat="1" ht="30" x14ac:dyDescent="0.2">
      <c r="A86" s="16"/>
      <c r="B86" s="16" t="s">
        <v>449</v>
      </c>
      <c r="C86" s="15" t="s">
        <v>450</v>
      </c>
      <c r="D86" s="15" t="s">
        <v>457</v>
      </c>
      <c r="E86" s="15" t="s">
        <v>1598</v>
      </c>
      <c r="F86" s="15"/>
      <c r="G86" s="15" t="str">
        <f t="shared" si="5"/>
        <v xml:space="preserve">Synacthen Depot 1mg szuszp inj 1ml 1x  </v>
      </c>
      <c r="H86" s="15"/>
      <c r="I86" s="16" t="s">
        <v>55</v>
      </c>
      <c r="J86" s="15">
        <v>1</v>
      </c>
      <c r="K86" s="15">
        <v>1</v>
      </c>
      <c r="L86" s="41"/>
      <c r="M86" s="15" t="s">
        <v>1271</v>
      </c>
      <c r="N86" s="15" t="s">
        <v>36</v>
      </c>
      <c r="O86" s="41">
        <v>9450</v>
      </c>
      <c r="P86" s="41">
        <f t="shared" si="6"/>
        <v>9450</v>
      </c>
      <c r="Q86" s="16" t="s">
        <v>30</v>
      </c>
      <c r="R86" s="45">
        <v>44652</v>
      </c>
      <c r="S86" s="41"/>
      <c r="T86" s="34"/>
      <c r="U86"/>
    </row>
    <row r="87" spans="1:21" s="2" customFormat="1" ht="45" x14ac:dyDescent="0.2">
      <c r="A87" s="16"/>
      <c r="B87" s="16" t="s">
        <v>459</v>
      </c>
      <c r="C87" s="15" t="s">
        <v>460</v>
      </c>
      <c r="D87" s="15" t="s">
        <v>460</v>
      </c>
      <c r="E87" s="15" t="s">
        <v>1599</v>
      </c>
      <c r="F87" s="15"/>
      <c r="G87" s="15" t="str">
        <f t="shared" si="5"/>
        <v xml:space="preserve">LHRH Ferring 0,1mg/ml old inj 1ml 1x  </v>
      </c>
      <c r="H87" s="15"/>
      <c r="I87" s="16" t="s">
        <v>55</v>
      </c>
      <c r="J87" s="15">
        <v>1</v>
      </c>
      <c r="K87" s="15">
        <v>0.1</v>
      </c>
      <c r="L87" s="41"/>
      <c r="M87" s="15" t="s">
        <v>35</v>
      </c>
      <c r="N87" s="15" t="s">
        <v>36</v>
      </c>
      <c r="O87" s="41">
        <v>11500</v>
      </c>
      <c r="P87" s="41">
        <f t="shared" si="6"/>
        <v>11500</v>
      </c>
      <c r="Q87" s="16" t="s">
        <v>30</v>
      </c>
      <c r="R87" s="45">
        <v>44652</v>
      </c>
      <c r="S87" s="41"/>
      <c r="T87" s="34"/>
      <c r="U87"/>
    </row>
    <row r="88" spans="1:21" s="2" customFormat="1" ht="45" x14ac:dyDescent="0.2">
      <c r="A88" s="16"/>
      <c r="B88" s="16" t="s">
        <v>472</v>
      </c>
      <c r="C88" s="15" t="s">
        <v>473</v>
      </c>
      <c r="D88" s="15" t="s">
        <v>480</v>
      </c>
      <c r="E88" s="15" t="s">
        <v>1600</v>
      </c>
      <c r="F88" s="15"/>
      <c r="G88" s="15" t="str">
        <f t="shared" si="5"/>
        <v xml:space="preserve">Dexamethason 1,5mg GALEN tabletta 100x  </v>
      </c>
      <c r="H88" s="15"/>
      <c r="I88" s="16" t="s">
        <v>97</v>
      </c>
      <c r="J88" s="15">
        <v>100</v>
      </c>
      <c r="K88" s="15">
        <v>1.5</v>
      </c>
      <c r="L88" s="41"/>
      <c r="M88" s="15" t="s">
        <v>1271</v>
      </c>
      <c r="N88" s="15" t="s">
        <v>36</v>
      </c>
      <c r="O88" s="41">
        <v>6430</v>
      </c>
      <c r="P88" s="41">
        <f t="shared" si="6"/>
        <v>64.3</v>
      </c>
      <c r="Q88" s="16" t="s">
        <v>30</v>
      </c>
      <c r="R88" s="45">
        <v>44652</v>
      </c>
      <c r="S88" s="41"/>
      <c r="T88" s="34"/>
      <c r="U88"/>
    </row>
    <row r="89" spans="1:21" s="2" customFormat="1" ht="45" x14ac:dyDescent="0.2">
      <c r="A89" s="16"/>
      <c r="B89" s="16" t="s">
        <v>531</v>
      </c>
      <c r="C89" s="15" t="s">
        <v>532</v>
      </c>
      <c r="D89" s="15" t="s">
        <v>1601</v>
      </c>
      <c r="E89" s="15" t="s">
        <v>1602</v>
      </c>
      <c r="F89" s="15"/>
      <c r="G89" s="15" t="str">
        <f t="shared" si="5"/>
        <v xml:space="preserve">Thiamazol 40mg oldatos injekció 1ml 10x  </v>
      </c>
      <c r="H89" s="15"/>
      <c r="I89" s="16" t="s">
        <v>55</v>
      </c>
      <c r="J89" s="15">
        <v>10</v>
      </c>
      <c r="K89" s="15">
        <v>40</v>
      </c>
      <c r="L89" s="41"/>
      <c r="M89" s="15" t="s">
        <v>35</v>
      </c>
      <c r="N89" s="15" t="s">
        <v>36</v>
      </c>
      <c r="O89" s="41">
        <v>7900.1310000000003</v>
      </c>
      <c r="P89" s="41">
        <f t="shared" si="6"/>
        <v>790.01310000000001</v>
      </c>
      <c r="Q89" s="16" t="s">
        <v>30</v>
      </c>
      <c r="R89" s="45">
        <v>44652</v>
      </c>
      <c r="S89" s="41"/>
      <c r="T89" s="34"/>
      <c r="U89"/>
    </row>
    <row r="90" spans="1:21" s="2" customFormat="1" ht="30" x14ac:dyDescent="0.2">
      <c r="A90" s="16"/>
      <c r="B90" s="16" t="s">
        <v>545</v>
      </c>
      <c r="C90" s="15" t="s">
        <v>546</v>
      </c>
      <c r="D90" s="15" t="s">
        <v>546</v>
      </c>
      <c r="E90" s="15" t="s">
        <v>1603</v>
      </c>
      <c r="F90" s="15"/>
      <c r="G90" s="15" t="str">
        <f t="shared" si="5"/>
        <v xml:space="preserve">Doxycyclin-RTP SF old inj amp. 5x   </v>
      </c>
      <c r="H90" s="15"/>
      <c r="I90" s="16" t="s">
        <v>55</v>
      </c>
      <c r="J90" s="15">
        <v>5</v>
      </c>
      <c r="K90" s="15">
        <v>100</v>
      </c>
      <c r="L90" s="41"/>
      <c r="M90" s="15" t="s">
        <v>35</v>
      </c>
      <c r="N90" s="15" t="s">
        <v>36</v>
      </c>
      <c r="O90" s="41">
        <v>8300</v>
      </c>
      <c r="P90" s="41">
        <f t="shared" si="6"/>
        <v>1660</v>
      </c>
      <c r="Q90" s="16" t="s">
        <v>30</v>
      </c>
      <c r="R90" s="45">
        <v>44652</v>
      </c>
      <c r="S90" s="41"/>
      <c r="T90" s="34"/>
      <c r="U90"/>
    </row>
    <row r="91" spans="1:21" s="2" customFormat="1" ht="30" x14ac:dyDescent="0.2">
      <c r="A91" s="16"/>
      <c r="B91" s="16" t="s">
        <v>658</v>
      </c>
      <c r="C91" s="15" t="s">
        <v>659</v>
      </c>
      <c r="D91" s="15" t="s">
        <v>659</v>
      </c>
      <c r="E91" s="15" t="s">
        <v>1604</v>
      </c>
      <c r="F91" s="15"/>
      <c r="G91" s="15" t="str">
        <f t="shared" si="5"/>
        <v xml:space="preserve">Retrovir 100mg/10ml 1x200ml szuszpenzió  </v>
      </c>
      <c r="H91" s="15"/>
      <c r="I91" s="16" t="s">
        <v>97</v>
      </c>
      <c r="J91" s="15">
        <v>1</v>
      </c>
      <c r="K91" s="15">
        <v>2000</v>
      </c>
      <c r="L91" s="41"/>
      <c r="M91" s="15" t="s">
        <v>35</v>
      </c>
      <c r="N91" s="15" t="s">
        <v>36</v>
      </c>
      <c r="O91" s="41">
        <v>22960</v>
      </c>
      <c r="P91" s="41">
        <f t="shared" si="6"/>
        <v>22960</v>
      </c>
      <c r="Q91" s="16" t="s">
        <v>30</v>
      </c>
      <c r="R91" s="45">
        <v>44641</v>
      </c>
      <c r="S91" s="41"/>
      <c r="T91" s="34"/>
      <c r="U91"/>
    </row>
    <row r="92" spans="1:21" s="2" customFormat="1" ht="45" x14ac:dyDescent="0.2">
      <c r="A92" s="16"/>
      <c r="B92" s="16" t="s">
        <v>1605</v>
      </c>
      <c r="C92" s="15" t="s">
        <v>1606</v>
      </c>
      <c r="D92" s="15" t="s">
        <v>1606</v>
      </c>
      <c r="E92" s="15" t="s">
        <v>1607</v>
      </c>
      <c r="F92" s="15"/>
      <c r="G92" s="15" t="str">
        <f t="shared" si="5"/>
        <v xml:space="preserve">KALETRA 80 mg+20 mg/ml Lösung zum Einnehmen 2X60  </v>
      </c>
      <c r="H92" s="15"/>
      <c r="I92" s="16" t="s">
        <v>55</v>
      </c>
      <c r="J92" s="15">
        <v>2</v>
      </c>
      <c r="K92" s="15">
        <v>80</v>
      </c>
      <c r="L92" s="41"/>
      <c r="M92" s="15" t="s">
        <v>35</v>
      </c>
      <c r="N92" s="15" t="s">
        <v>36</v>
      </c>
      <c r="O92" s="41">
        <v>129300</v>
      </c>
      <c r="P92" s="41">
        <f t="shared" si="6"/>
        <v>64650</v>
      </c>
      <c r="Q92" s="16" t="s">
        <v>30</v>
      </c>
      <c r="R92" s="45">
        <v>44715</v>
      </c>
      <c r="S92" s="41"/>
      <c r="T92" s="34"/>
      <c r="U92" t="s">
        <v>28</v>
      </c>
    </row>
    <row r="93" spans="1:21" s="2" customFormat="1" ht="60" x14ac:dyDescent="0.2">
      <c r="A93" s="16"/>
      <c r="B93" s="16" t="s">
        <v>735</v>
      </c>
      <c r="C93" s="15" t="s">
        <v>736</v>
      </c>
      <c r="D93" s="15" t="s">
        <v>736</v>
      </c>
      <c r="E93" s="15" t="s">
        <v>1608</v>
      </c>
      <c r="F93" s="15"/>
      <c r="G93" s="15" t="str">
        <f t="shared" si="5"/>
        <v xml:space="preserve">FLUOROURACIL Accord 50 mg/ml 5000 mg Inj./Inf.-L. 1x  </v>
      </c>
      <c r="H93" s="15"/>
      <c r="I93" s="16" t="s">
        <v>55</v>
      </c>
      <c r="J93" s="15">
        <v>1</v>
      </c>
      <c r="K93" s="15">
        <v>5000</v>
      </c>
      <c r="L93" s="41"/>
      <c r="M93" s="15" t="s">
        <v>35</v>
      </c>
      <c r="N93" s="15" t="s">
        <v>36</v>
      </c>
      <c r="O93" s="41">
        <v>10240</v>
      </c>
      <c r="P93" s="41">
        <f t="shared" si="6"/>
        <v>10240</v>
      </c>
      <c r="Q93" s="16" t="s">
        <v>30</v>
      </c>
      <c r="R93" s="45">
        <v>44699</v>
      </c>
      <c r="S93" s="41"/>
      <c r="T93" s="34"/>
      <c r="U93" t="s">
        <v>28</v>
      </c>
    </row>
    <row r="94" spans="1:21" s="2" customFormat="1" ht="45" x14ac:dyDescent="0.2">
      <c r="A94" s="16"/>
      <c r="B94" s="16" t="s">
        <v>1609</v>
      </c>
      <c r="C94" s="15" t="s">
        <v>1610</v>
      </c>
      <c r="D94" s="15" t="s">
        <v>1610</v>
      </c>
      <c r="E94" s="15" t="s">
        <v>1611</v>
      </c>
      <c r="F94" s="15"/>
      <c r="G94" s="15" t="str">
        <f t="shared" ref="G94:G125" si="7">CONCATENATE(E94," ",F94," ",H94)</f>
        <v xml:space="preserve">Eloxatin 5mg/ml konc old inf-hoz 40ml 1x  </v>
      </c>
      <c r="H94" s="15"/>
      <c r="I94" s="16" t="s">
        <v>55</v>
      </c>
      <c r="J94" s="15">
        <v>1</v>
      </c>
      <c r="K94" s="15">
        <v>200</v>
      </c>
      <c r="L94" s="41"/>
      <c r="M94" s="15" t="s">
        <v>1271</v>
      </c>
      <c r="N94" s="15" t="s">
        <v>36</v>
      </c>
      <c r="O94" s="41">
        <v>314000</v>
      </c>
      <c r="P94" s="41">
        <f t="shared" ref="P94:P125" si="8">O94/J94</f>
        <v>314000</v>
      </c>
      <c r="Q94" s="16" t="s">
        <v>30</v>
      </c>
      <c r="R94" s="45">
        <v>44652</v>
      </c>
      <c r="S94" s="41"/>
      <c r="T94" s="34"/>
      <c r="U94"/>
    </row>
    <row r="95" spans="1:21" s="2" customFormat="1" ht="30" x14ac:dyDescent="0.2">
      <c r="A95" s="16"/>
      <c r="B95" s="16" t="s">
        <v>1612</v>
      </c>
      <c r="C95" s="15" t="s">
        <v>1613</v>
      </c>
      <c r="D95" s="15" t="s">
        <v>1613</v>
      </c>
      <c r="E95" s="15" t="s">
        <v>1614</v>
      </c>
      <c r="F95" s="15"/>
      <c r="G95" s="15" t="str">
        <f t="shared" si="7"/>
        <v xml:space="preserve">Benzbromaron AL 100mg tabletta 100x   </v>
      </c>
      <c r="H95" s="15"/>
      <c r="I95" s="16" t="s">
        <v>97</v>
      </c>
      <c r="J95" s="15">
        <v>100</v>
      </c>
      <c r="K95" s="15">
        <v>100</v>
      </c>
      <c r="L95" s="41"/>
      <c r="M95" s="15" t="s">
        <v>35</v>
      </c>
      <c r="N95" s="15" t="s">
        <v>36</v>
      </c>
      <c r="O95" s="41">
        <v>3990</v>
      </c>
      <c r="P95" s="41">
        <f t="shared" si="8"/>
        <v>39.9</v>
      </c>
      <c r="Q95" s="16" t="s">
        <v>30</v>
      </c>
      <c r="R95" s="45">
        <v>44652</v>
      </c>
      <c r="S95" s="41"/>
      <c r="T95" s="34"/>
      <c r="U95"/>
    </row>
    <row r="96" spans="1:21" s="2" customFormat="1" ht="30" x14ac:dyDescent="0.2">
      <c r="A96" s="16"/>
      <c r="B96" s="16" t="s">
        <v>1615</v>
      </c>
      <c r="C96" s="15" t="s">
        <v>1616</v>
      </c>
      <c r="D96" s="15" t="s">
        <v>1617</v>
      </c>
      <c r="E96" s="15" t="s">
        <v>1618</v>
      </c>
      <c r="F96" s="15"/>
      <c r="G96" s="15" t="str">
        <f t="shared" si="7"/>
        <v xml:space="preserve">Orfiril 600mg drazsé 100x  </v>
      </c>
      <c r="H96" s="15"/>
      <c r="I96" s="16" t="s">
        <v>97</v>
      </c>
      <c r="J96" s="15">
        <v>100</v>
      </c>
      <c r="K96" s="15">
        <v>600</v>
      </c>
      <c r="L96" s="41"/>
      <c r="M96" s="15" t="s">
        <v>35</v>
      </c>
      <c r="N96" s="15" t="s">
        <v>36</v>
      </c>
      <c r="O96" s="41">
        <v>10499.9956</v>
      </c>
      <c r="P96" s="41">
        <f t="shared" si="8"/>
        <v>104.999956</v>
      </c>
      <c r="Q96" s="16" t="s">
        <v>30</v>
      </c>
      <c r="R96" s="45">
        <v>44652</v>
      </c>
      <c r="S96" s="41"/>
      <c r="T96" s="34"/>
      <c r="U96"/>
    </row>
    <row r="97" spans="1:21" s="2" customFormat="1" ht="30" x14ac:dyDescent="0.2">
      <c r="A97" s="16"/>
      <c r="B97" s="16" t="s">
        <v>1062</v>
      </c>
      <c r="C97" s="15" t="s">
        <v>1063</v>
      </c>
      <c r="D97" s="15" t="s">
        <v>1063</v>
      </c>
      <c r="E97" s="15" t="s">
        <v>1066</v>
      </c>
      <c r="F97" s="15"/>
      <c r="G97" s="15" t="str">
        <f t="shared" si="7"/>
        <v xml:space="preserve">Citrate de cafeine c 25mg/ml inj 2ml 10x  </v>
      </c>
      <c r="H97" s="15"/>
      <c r="I97" s="16" t="s">
        <v>55</v>
      </c>
      <c r="J97" s="15">
        <v>10</v>
      </c>
      <c r="K97" s="15">
        <v>50</v>
      </c>
      <c r="L97" s="41"/>
      <c r="M97" s="15" t="s">
        <v>331</v>
      </c>
      <c r="N97" s="15" t="s">
        <v>332</v>
      </c>
      <c r="O97" s="41">
        <v>4199.9961000000003</v>
      </c>
      <c r="P97" s="41">
        <f t="shared" si="8"/>
        <v>419.99961000000002</v>
      </c>
      <c r="Q97" s="16" t="s">
        <v>30</v>
      </c>
      <c r="R97" s="45">
        <v>44652</v>
      </c>
      <c r="S97" s="41"/>
      <c r="T97" s="34"/>
      <c r="U97"/>
    </row>
    <row r="98" spans="1:21" s="2" customFormat="1" ht="45" x14ac:dyDescent="0.2">
      <c r="A98" s="16"/>
      <c r="B98" s="16" t="s">
        <v>1086</v>
      </c>
      <c r="C98" s="15" t="s">
        <v>1089</v>
      </c>
      <c r="D98" s="15" t="s">
        <v>1089</v>
      </c>
      <c r="E98" s="15" t="s">
        <v>1619</v>
      </c>
      <c r="F98" s="15"/>
      <c r="G98" s="15" t="str">
        <f t="shared" si="7"/>
        <v xml:space="preserve">Miochol-E 20mg por+oldsz intraoc inj 1x  </v>
      </c>
      <c r="H98" s="15"/>
      <c r="I98" s="16" t="s">
        <v>55</v>
      </c>
      <c r="J98" s="15">
        <v>1</v>
      </c>
      <c r="K98" s="15">
        <v>20</v>
      </c>
      <c r="L98" s="41"/>
      <c r="M98" s="15" t="s">
        <v>1271</v>
      </c>
      <c r="N98" s="15" t="s">
        <v>36</v>
      </c>
      <c r="O98" s="41">
        <v>13980.0008</v>
      </c>
      <c r="P98" s="41">
        <f t="shared" si="8"/>
        <v>13980.0008</v>
      </c>
      <c r="Q98" s="16" t="s">
        <v>30</v>
      </c>
      <c r="R98" s="45">
        <v>44652</v>
      </c>
      <c r="S98" s="41"/>
      <c r="T98" s="34"/>
      <c r="U98"/>
    </row>
    <row r="99" spans="1:21" s="2" customFormat="1" ht="30" x14ac:dyDescent="0.2">
      <c r="A99" s="16"/>
      <c r="B99" s="16" t="s">
        <v>20</v>
      </c>
      <c r="C99" s="15" t="s">
        <v>20</v>
      </c>
      <c r="D99" s="15"/>
      <c r="E99" s="15" t="s">
        <v>1620</v>
      </c>
      <c r="F99" s="15"/>
      <c r="G99" s="15" t="str">
        <f t="shared" si="7"/>
        <v xml:space="preserve">Set double line HTK szerelék inf-hoz 1x  </v>
      </c>
      <c r="H99" s="15"/>
      <c r="I99" s="16" t="s">
        <v>1621</v>
      </c>
      <c r="J99" s="15">
        <v>1</v>
      </c>
      <c r="K99" s="15"/>
      <c r="L99" s="41"/>
      <c r="M99" s="15" t="s">
        <v>1271</v>
      </c>
      <c r="N99" s="15" t="s">
        <v>36</v>
      </c>
      <c r="O99" s="41">
        <v>11175</v>
      </c>
      <c r="P99" s="41">
        <f t="shared" si="8"/>
        <v>11175</v>
      </c>
      <c r="Q99" s="16" t="s">
        <v>30</v>
      </c>
      <c r="R99" s="45">
        <v>44652</v>
      </c>
      <c r="S99" s="41" t="s">
        <v>1421</v>
      </c>
      <c r="T99" s="34"/>
      <c r="U99" t="s">
        <v>1622</v>
      </c>
    </row>
    <row r="100" spans="1:21" s="2" customFormat="1" ht="30" x14ac:dyDescent="0.2">
      <c r="A100" s="16"/>
      <c r="B100" s="16" t="s">
        <v>225</v>
      </c>
      <c r="C100" s="15" t="s">
        <v>226</v>
      </c>
      <c r="D100" s="15" t="s">
        <v>227</v>
      </c>
      <c r="E100" s="15" t="s">
        <v>233</v>
      </c>
      <c r="F100" s="15"/>
      <c r="G100" s="15" t="str">
        <f t="shared" si="7"/>
        <v xml:space="preserve">Lanicor 0,25mg/ml oldatos inj 1ml 5x  </v>
      </c>
      <c r="H100" s="15"/>
      <c r="I100" s="16" t="s">
        <v>55</v>
      </c>
      <c r="J100" s="15">
        <v>5</v>
      </c>
      <c r="K100" s="15">
        <v>0.25</v>
      </c>
      <c r="L100" s="41"/>
      <c r="M100" s="15" t="s">
        <v>35</v>
      </c>
      <c r="N100" s="15" t="s">
        <v>36</v>
      </c>
      <c r="O100" s="41">
        <v>3749.9969000000001</v>
      </c>
      <c r="P100" s="41">
        <f t="shared" si="8"/>
        <v>749.99937999999997</v>
      </c>
      <c r="Q100" s="16" t="s">
        <v>30</v>
      </c>
      <c r="R100" s="45">
        <v>44652</v>
      </c>
      <c r="S100" s="41"/>
      <c r="T100" s="34"/>
      <c r="U100" t="s">
        <v>1622</v>
      </c>
    </row>
    <row r="101" spans="1:21" s="2" customFormat="1" ht="30" x14ac:dyDescent="0.2">
      <c r="A101" s="16"/>
      <c r="B101" s="16" t="s">
        <v>1376</v>
      </c>
      <c r="C101" s="15" t="s">
        <v>1377</v>
      </c>
      <c r="D101" s="15" t="s">
        <v>1379</v>
      </c>
      <c r="E101" s="15" t="s">
        <v>1623</v>
      </c>
      <c r="F101" s="15"/>
      <c r="G101" s="15" t="str">
        <f t="shared" si="7"/>
        <v xml:space="preserve">Penicillin G Biotika 5M IU por inj 10x  </v>
      </c>
      <c r="H101" s="15"/>
      <c r="I101" s="16" t="s">
        <v>55</v>
      </c>
      <c r="J101" s="15">
        <v>10</v>
      </c>
      <c r="K101" s="15">
        <v>5</v>
      </c>
      <c r="L101" s="41"/>
      <c r="M101" s="15" t="s">
        <v>1323</v>
      </c>
      <c r="N101" s="15" t="s">
        <v>739</v>
      </c>
      <c r="O101" s="41">
        <v>6500.0038999999997</v>
      </c>
      <c r="P101" s="41">
        <f t="shared" si="8"/>
        <v>650.00038999999992</v>
      </c>
      <c r="Q101" s="16" t="s">
        <v>30</v>
      </c>
      <c r="R101" s="45">
        <v>44652</v>
      </c>
      <c r="S101" s="41"/>
      <c r="T101" s="34"/>
      <c r="U101" t="s">
        <v>1622</v>
      </c>
    </row>
    <row r="102" spans="1:21" s="2" customFormat="1" ht="30" x14ac:dyDescent="0.2">
      <c r="A102" s="16"/>
      <c r="B102" s="16" t="s">
        <v>1624</v>
      </c>
      <c r="C102" s="15" t="s">
        <v>1625</v>
      </c>
      <c r="D102" s="15" t="s">
        <v>1626</v>
      </c>
      <c r="E102" s="15" t="s">
        <v>1627</v>
      </c>
      <c r="F102" s="15"/>
      <c r="G102" s="15" t="str">
        <f t="shared" si="7"/>
        <v xml:space="preserve">Furantoina 50mg tabletta 42x  </v>
      </c>
      <c r="H102" s="15"/>
      <c r="I102" s="16" t="s">
        <v>97</v>
      </c>
      <c r="J102" s="15">
        <v>42</v>
      </c>
      <c r="K102" s="15">
        <v>50</v>
      </c>
      <c r="L102" s="41"/>
      <c r="M102" s="15" t="s">
        <v>1353</v>
      </c>
      <c r="N102" s="15" t="s">
        <v>146</v>
      </c>
      <c r="O102" s="41">
        <v>1979.9958999999999</v>
      </c>
      <c r="P102" s="41">
        <f t="shared" si="8"/>
        <v>47.142759523809524</v>
      </c>
      <c r="Q102" s="16" t="s">
        <v>30</v>
      </c>
      <c r="R102" s="45">
        <v>44652</v>
      </c>
      <c r="S102" s="41"/>
      <c r="T102" s="34"/>
      <c r="U102" t="s">
        <v>1622</v>
      </c>
    </row>
    <row r="103" spans="1:21" s="2" customFormat="1" ht="45" x14ac:dyDescent="0.2">
      <c r="A103" s="16"/>
      <c r="B103" s="16" t="s">
        <v>1628</v>
      </c>
      <c r="C103" s="15" t="s">
        <v>1629</v>
      </c>
      <c r="D103" s="15" t="s">
        <v>1629</v>
      </c>
      <c r="E103" s="15" t="s">
        <v>1630</v>
      </c>
      <c r="F103" s="15"/>
      <c r="G103" s="15" t="str">
        <f t="shared" si="7"/>
        <v xml:space="preserve">ZETALID 2mg/ml solution for infusion (10x)  </v>
      </c>
      <c r="H103" s="15"/>
      <c r="I103" s="16" t="s">
        <v>55</v>
      </c>
      <c r="J103" s="15">
        <v>10</v>
      </c>
      <c r="K103" s="15">
        <v>600</v>
      </c>
      <c r="L103" s="41"/>
      <c r="M103" s="15" t="s">
        <v>1535</v>
      </c>
      <c r="N103" s="15" t="s">
        <v>1536</v>
      </c>
      <c r="O103" s="41">
        <v>29000</v>
      </c>
      <c r="P103" s="41">
        <f t="shared" si="8"/>
        <v>2900</v>
      </c>
      <c r="Q103" s="16" t="s">
        <v>30</v>
      </c>
      <c r="R103" s="45">
        <v>44652</v>
      </c>
      <c r="S103" s="41"/>
      <c r="T103" s="34"/>
      <c r="U103" t="s">
        <v>1622</v>
      </c>
    </row>
    <row r="104" spans="1:21" s="2" customFormat="1" ht="45" x14ac:dyDescent="0.2">
      <c r="A104" s="16"/>
      <c r="B104" s="16" t="s">
        <v>1385</v>
      </c>
      <c r="C104" s="15" t="s">
        <v>1386</v>
      </c>
      <c r="D104" s="15" t="s">
        <v>1387</v>
      </c>
      <c r="E104" s="15" t="s">
        <v>1631</v>
      </c>
      <c r="F104" s="15"/>
      <c r="G104" s="15" t="str">
        <f t="shared" si="7"/>
        <v xml:space="preserve">Fentanyl c-Kalceks 0,05mg/ml inj 2ml 10x  </v>
      </c>
      <c r="H104" s="15"/>
      <c r="I104" s="16" t="s">
        <v>55</v>
      </c>
      <c r="J104" s="15">
        <v>10</v>
      </c>
      <c r="K104" s="15">
        <v>0.1</v>
      </c>
      <c r="L104" s="41"/>
      <c r="M104" s="15"/>
      <c r="N104" s="15" t="s">
        <v>1632</v>
      </c>
      <c r="O104" s="41">
        <v>1622.3999999999999</v>
      </c>
      <c r="P104" s="41">
        <f t="shared" si="8"/>
        <v>162.23999999999998</v>
      </c>
      <c r="Q104" s="16" t="s">
        <v>30</v>
      </c>
      <c r="R104" s="45">
        <v>44652</v>
      </c>
      <c r="S104" s="41"/>
      <c r="T104" s="34"/>
      <c r="U104" t="s">
        <v>1622</v>
      </c>
    </row>
    <row r="105" spans="1:21" s="48" customFormat="1" ht="45" x14ac:dyDescent="0.2">
      <c r="A105" s="16"/>
      <c r="B105" s="16" t="s">
        <v>174</v>
      </c>
      <c r="C105" s="15" t="s">
        <v>175</v>
      </c>
      <c r="D105" s="15" t="s">
        <v>175</v>
      </c>
      <c r="E105" s="15" t="s">
        <v>1633</v>
      </c>
      <c r="F105" s="15"/>
      <c r="G105" s="15" t="str">
        <f t="shared" si="7"/>
        <v xml:space="preserve">Aminoven Infant 10% oldatos infúzió 10x100ml  </v>
      </c>
      <c r="H105" s="15"/>
      <c r="I105" s="16" t="s">
        <v>55</v>
      </c>
      <c r="J105" s="15">
        <v>10</v>
      </c>
      <c r="K105" s="15">
        <v>10</v>
      </c>
      <c r="L105" s="15"/>
      <c r="M105" s="15" t="s">
        <v>35</v>
      </c>
      <c r="N105" s="15" t="s">
        <v>36</v>
      </c>
      <c r="O105" s="17">
        <v>54450</v>
      </c>
      <c r="P105" s="17">
        <f t="shared" si="8"/>
        <v>5445</v>
      </c>
      <c r="Q105" s="16" t="s">
        <v>1295</v>
      </c>
      <c r="R105" s="45"/>
      <c r="S105" s="47"/>
      <c r="T105" s="41">
        <v>54450</v>
      </c>
      <c r="U105" s="41" t="s">
        <v>28</v>
      </c>
    </row>
    <row r="106" spans="1:21" s="14" customFormat="1" ht="30" x14ac:dyDescent="0.2">
      <c r="A106" s="16" t="s">
        <v>1634</v>
      </c>
      <c r="B106" s="16" t="s">
        <v>270</v>
      </c>
      <c r="C106" s="15" t="s">
        <v>271</v>
      </c>
      <c r="D106" s="15" t="s">
        <v>271</v>
      </c>
      <c r="E106" s="15" t="s">
        <v>1635</v>
      </c>
      <c r="F106" s="15"/>
      <c r="G106" s="15" t="str">
        <f t="shared" si="7"/>
        <v xml:space="preserve">Aleudrina 0,2mg/ml inj, 6x1ml  </v>
      </c>
      <c r="H106" s="15"/>
      <c r="I106" s="16" t="s">
        <v>55</v>
      </c>
      <c r="J106" s="15">
        <v>6</v>
      </c>
      <c r="K106" s="15">
        <v>0.2</v>
      </c>
      <c r="L106" s="15" t="s">
        <v>388</v>
      </c>
      <c r="M106" s="15" t="s">
        <v>145</v>
      </c>
      <c r="N106" s="15" t="s">
        <v>146</v>
      </c>
      <c r="O106" s="41">
        <v>4270</v>
      </c>
      <c r="P106" s="41">
        <f t="shared" si="8"/>
        <v>711.66666666666663</v>
      </c>
      <c r="Q106" s="16" t="s">
        <v>1295</v>
      </c>
      <c r="R106" s="45"/>
      <c r="S106" s="47"/>
      <c r="T106" s="41">
        <v>4270</v>
      </c>
      <c r="U106" s="14" t="s">
        <v>28</v>
      </c>
    </row>
    <row r="107" spans="1:21" s="14" customFormat="1" ht="30" x14ac:dyDescent="0.2">
      <c r="A107" s="16"/>
      <c r="B107" s="16" t="s">
        <v>1636</v>
      </c>
      <c r="C107" s="15" t="s">
        <v>1637</v>
      </c>
      <c r="D107" s="15" t="s">
        <v>1637</v>
      </c>
      <c r="E107" s="15" t="s">
        <v>1638</v>
      </c>
      <c r="F107" s="15"/>
      <c r="G107" s="15" t="str">
        <f t="shared" si="7"/>
        <v xml:space="preserve">IRUXOL N SALBE 50g  </v>
      </c>
      <c r="H107" s="15"/>
      <c r="I107" s="16" t="s">
        <v>402</v>
      </c>
      <c r="J107" s="15">
        <v>1</v>
      </c>
      <c r="K107" s="15"/>
      <c r="L107" s="15"/>
      <c r="M107" s="15"/>
      <c r="N107" s="15"/>
      <c r="O107" s="41">
        <v>11484</v>
      </c>
      <c r="P107" s="41">
        <f t="shared" si="8"/>
        <v>11484</v>
      </c>
      <c r="Q107" s="16" t="s">
        <v>1295</v>
      </c>
      <c r="R107" s="45"/>
      <c r="S107" s="47"/>
      <c r="T107" s="41">
        <v>11484</v>
      </c>
      <c r="U107" s="14" t="s">
        <v>28</v>
      </c>
    </row>
    <row r="108" spans="1:21" s="14" customFormat="1" ht="30" x14ac:dyDescent="0.2">
      <c r="A108" s="16" t="s">
        <v>1529</v>
      </c>
      <c r="B108" s="16" t="s">
        <v>496</v>
      </c>
      <c r="C108" s="15" t="s">
        <v>497</v>
      </c>
      <c r="D108" s="15" t="s">
        <v>1456</v>
      </c>
      <c r="E108" s="15" t="s">
        <v>1457</v>
      </c>
      <c r="F108" s="15"/>
      <c r="G108" s="15" t="str">
        <f t="shared" si="7"/>
        <v xml:space="preserve">Lederlon 20mg inj, 10x  </v>
      </c>
      <c r="H108" s="15"/>
      <c r="I108" s="16" t="s">
        <v>55</v>
      </c>
      <c r="J108" s="15">
        <v>10</v>
      </c>
      <c r="K108" s="15">
        <v>20</v>
      </c>
      <c r="L108" s="15" t="s">
        <v>1639</v>
      </c>
      <c r="M108" s="15" t="s">
        <v>1271</v>
      </c>
      <c r="N108" s="15" t="s">
        <v>36</v>
      </c>
      <c r="O108" s="41">
        <v>26600</v>
      </c>
      <c r="P108" s="41">
        <f t="shared" si="8"/>
        <v>2660</v>
      </c>
      <c r="Q108" s="16" t="s">
        <v>1295</v>
      </c>
      <c r="R108" s="45"/>
      <c r="S108" s="47"/>
      <c r="T108" s="41">
        <v>26600</v>
      </c>
    </row>
    <row r="109" spans="1:21" s="14" customFormat="1" ht="90" x14ac:dyDescent="0.2">
      <c r="A109" s="16"/>
      <c r="B109" s="16" t="s">
        <v>1609</v>
      </c>
      <c r="C109" s="15" t="s">
        <v>1610</v>
      </c>
      <c r="D109" s="15" t="s">
        <v>1610</v>
      </c>
      <c r="E109" s="15" t="s">
        <v>1640</v>
      </c>
      <c r="F109" s="15"/>
      <c r="G109" s="15" t="str">
        <f t="shared" si="7"/>
        <v xml:space="preserve">OXALI-BENDALIS 5 MG/ML KONZENTRAT ZUR HERSTELLUNG EINER INFUSIONSLÖSUNG 40ML - 200MG 1X  </v>
      </c>
      <c r="H109" s="15"/>
      <c r="I109" s="16" t="s">
        <v>55</v>
      </c>
      <c r="J109" s="15">
        <v>1</v>
      </c>
      <c r="K109" s="15">
        <v>200</v>
      </c>
      <c r="L109" s="15"/>
      <c r="M109" s="15"/>
      <c r="N109" s="15"/>
      <c r="O109" s="41">
        <v>37920</v>
      </c>
      <c r="P109" s="41">
        <f t="shared" si="8"/>
        <v>37920</v>
      </c>
      <c r="Q109" s="16" t="s">
        <v>1295</v>
      </c>
      <c r="R109" s="45"/>
      <c r="S109" s="47"/>
      <c r="T109" s="41">
        <v>37920</v>
      </c>
      <c r="U109" s="14" t="s">
        <v>28</v>
      </c>
    </row>
    <row r="110" spans="1:21" s="14" customFormat="1" ht="45" x14ac:dyDescent="0.2">
      <c r="A110" s="16"/>
      <c r="B110" s="16" t="s">
        <v>957</v>
      </c>
      <c r="C110" s="15" t="s">
        <v>958</v>
      </c>
      <c r="D110" s="15" t="s">
        <v>958</v>
      </c>
      <c r="E110" s="15" t="s">
        <v>1641</v>
      </c>
      <c r="F110" s="15"/>
      <c r="G110" s="15" t="str">
        <f t="shared" si="7"/>
        <v xml:space="preserve">PK-MERZ® INFUSION, 200 MG PRO 500 ML INF. 10X500ML  </v>
      </c>
      <c r="H110" s="15"/>
      <c r="I110" s="16" t="s">
        <v>55</v>
      </c>
      <c r="J110" s="15">
        <v>10</v>
      </c>
      <c r="K110" s="15">
        <v>200</v>
      </c>
      <c r="L110" s="15"/>
      <c r="M110" s="15"/>
      <c r="N110" s="15"/>
      <c r="O110" s="41">
        <v>81360</v>
      </c>
      <c r="P110" s="41">
        <f t="shared" si="8"/>
        <v>8136</v>
      </c>
      <c r="Q110" s="16" t="s">
        <v>1295</v>
      </c>
      <c r="R110" s="45"/>
      <c r="S110" s="47"/>
      <c r="T110" s="41">
        <v>81360</v>
      </c>
      <c r="U110" s="14" t="s">
        <v>28</v>
      </c>
    </row>
    <row r="111" spans="1:21" s="14" customFormat="1" ht="90" x14ac:dyDescent="0.2">
      <c r="A111" s="16"/>
      <c r="B111" s="16" t="s">
        <v>504</v>
      </c>
      <c r="C111" s="15" t="s">
        <v>506</v>
      </c>
      <c r="D111" s="15" t="s">
        <v>506</v>
      </c>
      <c r="E111" s="15" t="s">
        <v>1642</v>
      </c>
      <c r="F111" s="15"/>
      <c r="G111" s="15" t="str">
        <f t="shared" si="7"/>
        <v xml:space="preserve">Cortef 5mg 50X "Pfizer"  </v>
      </c>
      <c r="H111" s="15"/>
      <c r="I111" s="16" t="s">
        <v>97</v>
      </c>
      <c r="J111" s="15">
        <v>50</v>
      </c>
      <c r="K111" s="15"/>
      <c r="L111" s="15"/>
      <c r="M111" s="15" t="s">
        <v>25</v>
      </c>
      <c r="N111" s="15" t="s">
        <v>26</v>
      </c>
      <c r="O111" s="17">
        <v>7820</v>
      </c>
      <c r="P111" s="17">
        <f t="shared" si="8"/>
        <v>156.4</v>
      </c>
      <c r="Q111" s="16" t="s">
        <v>1347</v>
      </c>
      <c r="R111" s="45">
        <v>44835</v>
      </c>
      <c r="S111" s="41"/>
      <c r="U111" s="41" t="s">
        <v>28</v>
      </c>
    </row>
    <row r="112" spans="1:21" s="14" customFormat="1" ht="30" x14ac:dyDescent="0.2">
      <c r="A112" s="16"/>
      <c r="B112" s="16" t="s">
        <v>602</v>
      </c>
      <c r="C112" s="15" t="s">
        <v>603</v>
      </c>
      <c r="D112" s="15" t="s">
        <v>603</v>
      </c>
      <c r="E112" s="15" t="s">
        <v>1643</v>
      </c>
      <c r="F112" s="15"/>
      <c r="G112" s="15" t="str">
        <f t="shared" si="7"/>
        <v xml:space="preserve">ERYTHROCINE 250MG TAB 100X  </v>
      </c>
      <c r="H112" s="15"/>
      <c r="I112" s="16" t="s">
        <v>97</v>
      </c>
      <c r="J112" s="15">
        <v>100</v>
      </c>
      <c r="K112" s="15">
        <v>40</v>
      </c>
      <c r="L112" s="15"/>
      <c r="M112" s="15" t="s">
        <v>287</v>
      </c>
      <c r="N112" s="15" t="s">
        <v>288</v>
      </c>
      <c r="O112" s="41">
        <v>19816.5</v>
      </c>
      <c r="P112" s="41">
        <f t="shared" si="8"/>
        <v>198.16499999999999</v>
      </c>
      <c r="Q112" s="16" t="s">
        <v>1347</v>
      </c>
      <c r="R112" s="45">
        <v>44835</v>
      </c>
      <c r="S112" s="47"/>
      <c r="T112" s="41"/>
      <c r="U112" s="16" t="s">
        <v>28</v>
      </c>
    </row>
    <row r="113" spans="1:21" s="14" customFormat="1" ht="15" x14ac:dyDescent="0.2">
      <c r="A113" s="16"/>
      <c r="B113" s="16" t="s">
        <v>20</v>
      </c>
      <c r="C113" s="16" t="s">
        <v>21</v>
      </c>
      <c r="D113" s="16" t="s">
        <v>21</v>
      </c>
      <c r="E113" s="16" t="s">
        <v>22</v>
      </c>
      <c r="F113" s="16"/>
      <c r="G113" s="16" t="str">
        <f t="shared" si="7"/>
        <v xml:space="preserve">S2 Racepinephrine 0,5ml inhal oldat 30x  </v>
      </c>
      <c r="H113" s="16"/>
      <c r="I113" s="16" t="s">
        <v>23</v>
      </c>
      <c r="J113" s="16">
        <v>30</v>
      </c>
      <c r="K113" s="16">
        <v>11.25</v>
      </c>
      <c r="L113" s="16"/>
      <c r="M113" s="16" t="s">
        <v>25</v>
      </c>
      <c r="N113" s="16" t="s">
        <v>26</v>
      </c>
      <c r="O113" s="41">
        <v>30979.998899999999</v>
      </c>
      <c r="P113" s="41">
        <f t="shared" si="8"/>
        <v>1032.6666299999999</v>
      </c>
      <c r="Q113" s="16" t="s">
        <v>30</v>
      </c>
      <c r="R113" s="45"/>
      <c r="S113" s="16"/>
      <c r="T113" s="49"/>
      <c r="U113" s="14" t="s">
        <v>28</v>
      </c>
    </row>
    <row r="114" spans="1:21" s="14" customFormat="1" ht="15" x14ac:dyDescent="0.2">
      <c r="A114" s="16"/>
      <c r="B114" s="16" t="s">
        <v>49</v>
      </c>
      <c r="C114" s="16" t="s">
        <v>50</v>
      </c>
      <c r="D114" s="16" t="s">
        <v>56</v>
      </c>
      <c r="E114" s="16" t="s">
        <v>57</v>
      </c>
      <c r="F114" s="16"/>
      <c r="G114" s="16" t="str">
        <f t="shared" si="7"/>
        <v xml:space="preserve">Robinul 0,2 mg/ml old inj 1ml 5x  </v>
      </c>
      <c r="H114" s="16"/>
      <c r="I114" s="16" t="s">
        <v>55</v>
      </c>
      <c r="J114" s="16">
        <v>5</v>
      </c>
      <c r="K114" s="16">
        <v>0.2</v>
      </c>
      <c r="L114" s="16"/>
      <c r="M114" s="16"/>
      <c r="N114" s="16"/>
      <c r="O114" s="41">
        <v>9250</v>
      </c>
      <c r="P114" s="41">
        <f t="shared" si="8"/>
        <v>1850</v>
      </c>
      <c r="Q114" s="16" t="s">
        <v>30</v>
      </c>
      <c r="R114" s="45"/>
      <c r="S114" s="16"/>
      <c r="T114" s="49"/>
    </row>
    <row r="115" spans="1:21" s="14" customFormat="1" ht="15" x14ac:dyDescent="0.2">
      <c r="A115" s="16"/>
      <c r="B115" s="16" t="s">
        <v>1644</v>
      </c>
      <c r="C115" s="16" t="s">
        <v>80</v>
      </c>
      <c r="D115" s="16" t="s">
        <v>80</v>
      </c>
      <c r="E115" s="16" t="s">
        <v>81</v>
      </c>
      <c r="F115" s="16"/>
      <c r="G115" s="16" t="str">
        <f t="shared" si="7"/>
        <v xml:space="preserve">Hepa-Merz konc old inf 0,5g/ml 10ml 10x  </v>
      </c>
      <c r="H115" s="16"/>
      <c r="I115" s="16" t="s">
        <v>55</v>
      </c>
      <c r="J115" s="16">
        <v>10</v>
      </c>
      <c r="K115" s="16">
        <v>5</v>
      </c>
      <c r="L115" s="16"/>
      <c r="M115" s="16" t="s">
        <v>1271</v>
      </c>
      <c r="N115" s="16" t="s">
        <v>36</v>
      </c>
      <c r="O115" s="41">
        <v>31400</v>
      </c>
      <c r="P115" s="41">
        <f t="shared" si="8"/>
        <v>3140</v>
      </c>
      <c r="Q115" s="16" t="s">
        <v>30</v>
      </c>
      <c r="R115" s="45"/>
      <c r="S115" s="16"/>
      <c r="T115" s="49"/>
    </row>
    <row r="116" spans="1:21" s="14" customFormat="1" ht="15" x14ac:dyDescent="0.2">
      <c r="A116" s="16"/>
      <c r="B116" s="16" t="s">
        <v>132</v>
      </c>
      <c r="C116" s="16" t="s">
        <v>133</v>
      </c>
      <c r="D116" s="16" t="s">
        <v>133</v>
      </c>
      <c r="E116" s="16" t="s">
        <v>1274</v>
      </c>
      <c r="F116" s="16"/>
      <c r="G116" s="16" t="str">
        <f t="shared" si="7"/>
        <v xml:space="preserve">Persantin 10mg/2ml old inf-hoz 2ml 10x  </v>
      </c>
      <c r="H116" s="16"/>
      <c r="I116" s="16" t="s">
        <v>55</v>
      </c>
      <c r="J116" s="16">
        <v>10</v>
      </c>
      <c r="K116" s="16">
        <v>10</v>
      </c>
      <c r="L116" s="16"/>
      <c r="M116" s="16" t="s">
        <v>84</v>
      </c>
      <c r="N116" s="16" t="s">
        <v>85</v>
      </c>
      <c r="O116" s="41">
        <v>3090</v>
      </c>
      <c r="P116" s="41">
        <f t="shared" si="8"/>
        <v>309</v>
      </c>
      <c r="Q116" s="16" t="s">
        <v>30</v>
      </c>
      <c r="R116" s="45"/>
      <c r="S116" s="16"/>
      <c r="T116" s="49"/>
      <c r="U116" s="14" t="s">
        <v>28</v>
      </c>
    </row>
    <row r="117" spans="1:21" s="14" customFormat="1" ht="15" x14ac:dyDescent="0.2">
      <c r="A117" s="16"/>
      <c r="B117" s="16" t="s">
        <v>327</v>
      </c>
      <c r="C117" s="16" t="s">
        <v>1645</v>
      </c>
      <c r="D117" s="16" t="s">
        <v>329</v>
      </c>
      <c r="E117" s="16" t="s">
        <v>330</v>
      </c>
      <c r="F117" s="16"/>
      <c r="G117" s="16" t="str">
        <f t="shared" si="7"/>
        <v xml:space="preserve">Modamide 5mg tabletta 30x  </v>
      </c>
      <c r="H117" s="16"/>
      <c r="I117" s="16" t="s">
        <v>97</v>
      </c>
      <c r="J117" s="16">
        <v>30</v>
      </c>
      <c r="K117" s="16">
        <v>5</v>
      </c>
      <c r="L117" s="16"/>
      <c r="M117" s="16" t="s">
        <v>331</v>
      </c>
      <c r="N117" s="16" t="s">
        <v>332</v>
      </c>
      <c r="O117" s="41">
        <v>1990</v>
      </c>
      <c r="P117" s="41">
        <f t="shared" si="8"/>
        <v>66.333333333333329</v>
      </c>
      <c r="Q117" s="16" t="s">
        <v>30</v>
      </c>
      <c r="R117" s="45"/>
      <c r="S117" s="16"/>
      <c r="T117" s="49"/>
    </row>
    <row r="118" spans="1:21" s="14" customFormat="1" ht="15" x14ac:dyDescent="0.2">
      <c r="A118" s="16"/>
      <c r="B118" s="16" t="s">
        <v>1279</v>
      </c>
      <c r="C118" s="16" t="s">
        <v>1280</v>
      </c>
      <c r="D118" s="16" t="s">
        <v>1646</v>
      </c>
      <c r="E118" s="16" t="s">
        <v>1647</v>
      </c>
      <c r="F118" s="16"/>
      <c r="G118" s="16" t="str">
        <f t="shared" si="7"/>
        <v xml:space="preserve">Septopal 10 minilánc 1x  </v>
      </c>
      <c r="H118" s="16"/>
      <c r="I118" s="16" t="s">
        <v>1285</v>
      </c>
      <c r="J118" s="16">
        <v>1</v>
      </c>
      <c r="K118" s="16">
        <v>10</v>
      </c>
      <c r="L118" s="16"/>
      <c r="M118" s="16" t="s">
        <v>1271</v>
      </c>
      <c r="N118" s="16" t="s">
        <v>36</v>
      </c>
      <c r="O118" s="41">
        <v>28400</v>
      </c>
      <c r="P118" s="41">
        <f t="shared" si="8"/>
        <v>28400</v>
      </c>
      <c r="Q118" s="16" t="s">
        <v>30</v>
      </c>
      <c r="R118" s="45"/>
      <c r="S118" s="16"/>
      <c r="T118" s="49"/>
    </row>
    <row r="119" spans="1:21" s="14" customFormat="1" ht="15" x14ac:dyDescent="0.2">
      <c r="A119" s="16"/>
      <c r="B119" s="16" t="s">
        <v>1279</v>
      </c>
      <c r="C119" s="16" t="s">
        <v>1280</v>
      </c>
      <c r="D119" s="16" t="s">
        <v>1646</v>
      </c>
      <c r="E119" s="16" t="s">
        <v>1648</v>
      </c>
      <c r="F119" s="16"/>
      <c r="G119" s="16" t="str">
        <f t="shared" si="7"/>
        <v xml:space="preserve">Septopal 10 lánc 1x  </v>
      </c>
      <c r="H119" s="16"/>
      <c r="I119" s="16" t="s">
        <v>1285</v>
      </c>
      <c r="J119" s="16">
        <v>1</v>
      </c>
      <c r="K119" s="16">
        <v>10</v>
      </c>
      <c r="L119" s="16"/>
      <c r="M119" s="16" t="s">
        <v>1271</v>
      </c>
      <c r="N119" s="16" t="s">
        <v>36</v>
      </c>
      <c r="O119" s="41">
        <v>38460</v>
      </c>
      <c r="P119" s="41">
        <f t="shared" si="8"/>
        <v>38460</v>
      </c>
      <c r="Q119" s="16" t="s">
        <v>30</v>
      </c>
      <c r="R119" s="45"/>
      <c r="S119" s="16"/>
      <c r="T119" s="49"/>
    </row>
    <row r="120" spans="1:21" s="14" customFormat="1" ht="15" x14ac:dyDescent="0.2">
      <c r="A120" s="16"/>
      <c r="B120" s="16" t="s">
        <v>625</v>
      </c>
      <c r="C120" s="16" t="s">
        <v>39</v>
      </c>
      <c r="D120" s="16" t="s">
        <v>39</v>
      </c>
      <c r="E120" s="16" t="s">
        <v>628</v>
      </c>
      <c r="F120" s="16"/>
      <c r="G120" s="16" t="str">
        <f t="shared" si="7"/>
        <v xml:space="preserve">Fungizone 50mg por old inf-hoz 1x  </v>
      </c>
      <c r="H120" s="16"/>
      <c r="I120" s="16" t="s">
        <v>55</v>
      </c>
      <c r="J120" s="16">
        <v>1</v>
      </c>
      <c r="K120" s="16">
        <v>50</v>
      </c>
      <c r="L120" s="16"/>
      <c r="M120" s="16" t="s">
        <v>84</v>
      </c>
      <c r="N120" s="16" t="s">
        <v>85</v>
      </c>
      <c r="O120" s="41">
        <v>18900</v>
      </c>
      <c r="P120" s="41">
        <f t="shared" si="8"/>
        <v>18900</v>
      </c>
      <c r="Q120" s="16" t="s">
        <v>30</v>
      </c>
      <c r="R120" s="45"/>
      <c r="S120" s="16"/>
      <c r="T120" s="49"/>
    </row>
    <row r="121" spans="1:21" s="14" customFormat="1" ht="15" x14ac:dyDescent="0.2">
      <c r="A121" s="16"/>
      <c r="B121" s="16" t="s">
        <v>625</v>
      </c>
      <c r="C121" s="16" t="s">
        <v>39</v>
      </c>
      <c r="D121" s="16" t="s">
        <v>39</v>
      </c>
      <c r="E121" s="16" t="s">
        <v>628</v>
      </c>
      <c r="F121" s="16"/>
      <c r="G121" s="16" t="str">
        <f t="shared" si="7"/>
        <v xml:space="preserve">Fungizone 50mg por old inf-hoz 1x  </v>
      </c>
      <c r="H121" s="16"/>
      <c r="I121" s="16" t="s">
        <v>55</v>
      </c>
      <c r="J121" s="16">
        <v>1</v>
      </c>
      <c r="K121" s="16">
        <v>50</v>
      </c>
      <c r="L121" s="16"/>
      <c r="M121" s="16" t="s">
        <v>62</v>
      </c>
      <c r="N121" s="16" t="s">
        <v>63</v>
      </c>
      <c r="O121" s="41">
        <v>18900</v>
      </c>
      <c r="P121" s="41">
        <f t="shared" si="8"/>
        <v>18900</v>
      </c>
      <c r="Q121" s="16" t="s">
        <v>30</v>
      </c>
      <c r="R121" s="45"/>
      <c r="S121" s="16"/>
      <c r="T121" s="49"/>
    </row>
    <row r="122" spans="1:21" s="14" customFormat="1" ht="15" x14ac:dyDescent="0.2">
      <c r="A122" s="16"/>
      <c r="B122" s="16" t="s">
        <v>654</v>
      </c>
      <c r="C122" s="16" t="s">
        <v>655</v>
      </c>
      <c r="D122" s="16" t="s">
        <v>655</v>
      </c>
      <c r="E122" s="16" t="s">
        <v>656</v>
      </c>
      <c r="F122" s="16"/>
      <c r="G122" s="16" t="str">
        <f t="shared" si="7"/>
        <v xml:space="preserve">Cidofovir Tillomed 75mg/ml inj 5ml 1x   </v>
      </c>
      <c r="H122" s="16"/>
      <c r="I122" s="16" t="s">
        <v>55</v>
      </c>
      <c r="J122" s="16">
        <v>1</v>
      </c>
      <c r="K122" s="16">
        <v>375</v>
      </c>
      <c r="L122" s="16"/>
      <c r="M122" s="16" t="s">
        <v>62</v>
      </c>
      <c r="N122" s="16" t="s">
        <v>63</v>
      </c>
      <c r="O122" s="41">
        <v>324000</v>
      </c>
      <c r="P122" s="41">
        <f t="shared" si="8"/>
        <v>324000</v>
      </c>
      <c r="Q122" s="16" t="s">
        <v>30</v>
      </c>
      <c r="R122" s="45"/>
      <c r="S122" s="16"/>
      <c r="T122" s="49"/>
      <c r="U122" s="14" t="s">
        <v>28</v>
      </c>
    </row>
    <row r="123" spans="1:21" s="14" customFormat="1" ht="15" x14ac:dyDescent="0.2">
      <c r="A123" s="16"/>
      <c r="B123" s="16" t="s">
        <v>668</v>
      </c>
      <c r="C123" s="16" t="s">
        <v>1649</v>
      </c>
      <c r="D123" s="16" t="s">
        <v>675</v>
      </c>
      <c r="E123" s="16" t="s">
        <v>676</v>
      </c>
      <c r="F123" s="16"/>
      <c r="G123" s="16" t="str">
        <f t="shared" si="7"/>
        <v xml:space="preserve">Dukoral szuszp és pezsgőgran szuszp 2x  </v>
      </c>
      <c r="H123" s="16"/>
      <c r="I123" s="16" t="s">
        <v>97</v>
      </c>
      <c r="J123" s="16">
        <v>2</v>
      </c>
      <c r="K123" s="16">
        <v>5.6</v>
      </c>
      <c r="L123" s="16"/>
      <c r="M123" s="16"/>
      <c r="N123" s="16"/>
      <c r="O123" s="41">
        <v>23000</v>
      </c>
      <c r="P123" s="41">
        <f t="shared" si="8"/>
        <v>11500</v>
      </c>
      <c r="Q123" s="16" t="s">
        <v>30</v>
      </c>
      <c r="R123" s="45"/>
      <c r="S123" s="16"/>
      <c r="T123" s="49"/>
    </row>
    <row r="124" spans="1:21" s="14" customFormat="1" ht="15" x14ac:dyDescent="0.2">
      <c r="A124" s="16"/>
      <c r="B124" s="16" t="s">
        <v>688</v>
      </c>
      <c r="C124" s="16" t="s">
        <v>689</v>
      </c>
      <c r="D124" s="16" t="s">
        <v>1650</v>
      </c>
      <c r="E124" s="16" t="s">
        <v>1651</v>
      </c>
      <c r="F124" s="16"/>
      <c r="G124" s="16" t="str">
        <f t="shared" si="7"/>
        <v xml:space="preserve">Melphalan Aspen 50mg por+old inj/inf 1x  </v>
      </c>
      <c r="H124" s="16"/>
      <c r="I124" s="16" t="s">
        <v>55</v>
      </c>
      <c r="J124" s="16">
        <v>1</v>
      </c>
      <c r="K124" s="16">
        <v>50</v>
      </c>
      <c r="L124" s="16"/>
      <c r="M124" s="16"/>
      <c r="N124" s="16"/>
      <c r="O124" s="41">
        <v>33000</v>
      </c>
      <c r="P124" s="41">
        <f t="shared" si="8"/>
        <v>33000</v>
      </c>
      <c r="Q124" s="16" t="s">
        <v>30</v>
      </c>
      <c r="R124" s="45"/>
      <c r="S124" s="16"/>
      <c r="T124" s="49"/>
    </row>
    <row r="125" spans="1:21" s="14" customFormat="1" ht="15" x14ac:dyDescent="0.2">
      <c r="A125" s="16"/>
      <c r="B125" s="16" t="s">
        <v>707</v>
      </c>
      <c r="C125" s="16" t="s">
        <v>1652</v>
      </c>
      <c r="D125" s="16" t="s">
        <v>1652</v>
      </c>
      <c r="E125" s="16" t="s">
        <v>709</v>
      </c>
      <c r="F125" s="16"/>
      <c r="G125" s="16" t="str">
        <f t="shared" si="7"/>
        <v xml:space="preserve">Cecenu 40mg kapszula 20x  </v>
      </c>
      <c r="H125" s="16"/>
      <c r="I125" s="16" t="s">
        <v>97</v>
      </c>
      <c r="J125" s="16">
        <v>20</v>
      </c>
      <c r="K125" s="16">
        <v>40</v>
      </c>
      <c r="L125" s="16"/>
      <c r="M125" s="16" t="s">
        <v>1271</v>
      </c>
      <c r="N125" s="16" t="s">
        <v>36</v>
      </c>
      <c r="O125" s="41">
        <v>131705</v>
      </c>
      <c r="P125" s="41">
        <f t="shared" si="8"/>
        <v>6585.25</v>
      </c>
      <c r="Q125" s="16" t="s">
        <v>30</v>
      </c>
      <c r="R125" s="45"/>
      <c r="S125" s="16"/>
      <c r="T125" s="49"/>
      <c r="U125" s="14" t="s">
        <v>28</v>
      </c>
    </row>
    <row r="126" spans="1:21" s="14" customFormat="1" ht="15" x14ac:dyDescent="0.2">
      <c r="A126" s="16"/>
      <c r="B126" s="16" t="s">
        <v>735</v>
      </c>
      <c r="C126" s="16" t="s">
        <v>736</v>
      </c>
      <c r="D126" s="16" t="s">
        <v>736</v>
      </c>
      <c r="E126" s="16" t="s">
        <v>1653</v>
      </c>
      <c r="F126" s="16"/>
      <c r="G126" s="16" t="str">
        <f t="shared" ref="G126:G139" si="9">CONCATENATE(E126," ",F126," ",H126)</f>
        <v xml:space="preserve">Fluorouracil Acc 50mg/ml inj/if 100ml 1x  </v>
      </c>
      <c r="H126" s="16"/>
      <c r="I126" s="16" t="s">
        <v>55</v>
      </c>
      <c r="J126" s="16">
        <v>1</v>
      </c>
      <c r="K126" s="16">
        <v>5000</v>
      </c>
      <c r="L126" s="16"/>
      <c r="M126" s="16" t="s">
        <v>733</v>
      </c>
      <c r="N126" s="16" t="s">
        <v>734</v>
      </c>
      <c r="O126" s="41">
        <v>17000</v>
      </c>
      <c r="P126" s="41">
        <f t="shared" ref="P126:P139" si="10">O126/J126</f>
        <v>17000</v>
      </c>
      <c r="Q126" s="16" t="s">
        <v>30</v>
      </c>
      <c r="R126" s="45"/>
      <c r="S126" s="16"/>
      <c r="T126" s="49"/>
      <c r="U126" s="14" t="s">
        <v>28</v>
      </c>
    </row>
    <row r="127" spans="1:21" s="14" customFormat="1" ht="15" x14ac:dyDescent="0.2">
      <c r="A127" s="16"/>
      <c r="B127" s="16" t="s">
        <v>767</v>
      </c>
      <c r="C127" s="16" t="s">
        <v>768</v>
      </c>
      <c r="D127" s="16" t="s">
        <v>768</v>
      </c>
      <c r="E127" s="16" t="s">
        <v>770</v>
      </c>
      <c r="F127" s="16"/>
      <c r="G127" s="16" t="str">
        <f t="shared" si="9"/>
        <v xml:space="preserve">Mitomycin Med 1mg/ml por inj-hoz 10mg 1x  </v>
      </c>
      <c r="H127" s="16"/>
      <c r="I127" s="16" t="s">
        <v>55</v>
      </c>
      <c r="J127" s="16">
        <v>1</v>
      </c>
      <c r="K127" s="16">
        <v>10</v>
      </c>
      <c r="L127" s="16"/>
      <c r="M127" s="16" t="s">
        <v>1271</v>
      </c>
      <c r="N127" s="16" t="s">
        <v>36</v>
      </c>
      <c r="O127" s="41">
        <v>37150.000200000002</v>
      </c>
      <c r="P127" s="41">
        <f t="shared" si="10"/>
        <v>37150.000200000002</v>
      </c>
      <c r="Q127" s="16" t="s">
        <v>30</v>
      </c>
      <c r="R127" s="45"/>
      <c r="S127" s="16"/>
      <c r="T127" s="49"/>
    </row>
    <row r="128" spans="1:21" s="14" customFormat="1" ht="15" x14ac:dyDescent="0.2">
      <c r="A128" s="16"/>
      <c r="B128" s="16" t="s">
        <v>1654</v>
      </c>
      <c r="C128" s="16" t="s">
        <v>1655</v>
      </c>
      <c r="D128" s="16" t="s">
        <v>1655</v>
      </c>
      <c r="E128" s="16" t="s">
        <v>1656</v>
      </c>
      <c r="F128" s="16"/>
      <c r="G128" s="16" t="str">
        <f t="shared" si="9"/>
        <v xml:space="preserve">Carboplatin Accord 10mg/ml konc inf 45ml 1x  </v>
      </c>
      <c r="H128" s="16"/>
      <c r="I128" s="16" t="s">
        <v>55</v>
      </c>
      <c r="J128" s="16">
        <v>1</v>
      </c>
      <c r="K128" s="16">
        <v>450</v>
      </c>
      <c r="L128" s="16"/>
      <c r="M128" s="16"/>
      <c r="N128" s="16"/>
      <c r="O128" s="41">
        <v>34990</v>
      </c>
      <c r="P128" s="41">
        <f t="shared" si="10"/>
        <v>34990</v>
      </c>
      <c r="Q128" s="16" t="s">
        <v>30</v>
      </c>
      <c r="R128" s="45"/>
      <c r="S128" s="16"/>
      <c r="T128" s="49"/>
    </row>
    <row r="129" spans="1:21" s="14" customFormat="1" ht="15" x14ac:dyDescent="0.2">
      <c r="A129" s="16"/>
      <c r="B129" s="16" t="s">
        <v>1609</v>
      </c>
      <c r="C129" s="16" t="s">
        <v>1609</v>
      </c>
      <c r="D129" s="16" t="s">
        <v>1610</v>
      </c>
      <c r="E129" s="16" t="s">
        <v>1657</v>
      </c>
      <c r="F129" s="16"/>
      <c r="G129" s="16" t="str">
        <f t="shared" si="9"/>
        <v xml:space="preserve">Oxaliplatin Kabi conc.p/inf.5mg/ml 20ml fl.   </v>
      </c>
      <c r="H129" s="16"/>
      <c r="I129" s="16" t="s">
        <v>55</v>
      </c>
      <c r="J129" s="16">
        <v>1</v>
      </c>
      <c r="K129" s="16">
        <v>100</v>
      </c>
      <c r="L129" s="16" t="s">
        <v>1658</v>
      </c>
      <c r="M129" s="16"/>
      <c r="N129" s="16"/>
      <c r="O129" s="41">
        <v>9800</v>
      </c>
      <c r="P129" s="41">
        <f t="shared" si="10"/>
        <v>9800</v>
      </c>
      <c r="Q129" s="16" t="s">
        <v>30</v>
      </c>
      <c r="R129" s="45"/>
      <c r="S129" s="16"/>
      <c r="T129" s="49"/>
    </row>
    <row r="130" spans="1:21" s="14" customFormat="1" ht="15" x14ac:dyDescent="0.2">
      <c r="A130" s="16"/>
      <c r="B130" s="16" t="s">
        <v>1609</v>
      </c>
      <c r="C130" s="16" t="s">
        <v>1609</v>
      </c>
      <c r="D130" s="16" t="s">
        <v>1610</v>
      </c>
      <c r="E130" s="16" t="s">
        <v>1659</v>
      </c>
      <c r="F130" s="16"/>
      <c r="G130" s="16" t="str">
        <f t="shared" si="9"/>
        <v xml:space="preserve">Oxaliplatinum Accord, koncentrat do sporządzania roztworu do infuzji, 5 mg/ml 1 fiol. a 20 ml  </v>
      </c>
      <c r="H130" s="16"/>
      <c r="I130" s="16" t="s">
        <v>55</v>
      </c>
      <c r="J130" s="16">
        <v>1</v>
      </c>
      <c r="K130" s="16">
        <v>100</v>
      </c>
      <c r="L130" s="16" t="s">
        <v>1660</v>
      </c>
      <c r="M130" s="16"/>
      <c r="N130" s="16"/>
      <c r="O130" s="41">
        <v>16930</v>
      </c>
      <c r="P130" s="41">
        <f t="shared" si="10"/>
        <v>16930</v>
      </c>
      <c r="Q130" s="16" t="s">
        <v>30</v>
      </c>
      <c r="R130" s="45"/>
      <c r="S130" s="16"/>
      <c r="T130" s="49"/>
    </row>
    <row r="131" spans="1:21" s="14" customFormat="1" ht="15" x14ac:dyDescent="0.2">
      <c r="A131" s="16"/>
      <c r="B131" s="16" t="s">
        <v>1609</v>
      </c>
      <c r="C131" s="16" t="s">
        <v>1609</v>
      </c>
      <c r="D131" s="16" t="s">
        <v>1610</v>
      </c>
      <c r="E131" s="16" t="s">
        <v>1661</v>
      </c>
      <c r="F131" s="16"/>
      <c r="G131" s="16" t="str">
        <f t="shared" si="9"/>
        <v xml:space="preserve">Oxaliplatinum Accord, koncentrat do sporządzania roztworu do infuzji, 5 mg/ml 1 fiol. a 40 ml  </v>
      </c>
      <c r="H131" s="16"/>
      <c r="I131" s="16" t="s">
        <v>55</v>
      </c>
      <c r="J131" s="16">
        <v>1</v>
      </c>
      <c r="K131" s="16">
        <v>200</v>
      </c>
      <c r="L131" s="16" t="s">
        <v>1660</v>
      </c>
      <c r="M131" s="16"/>
      <c r="N131" s="16"/>
      <c r="O131" s="41">
        <v>26990</v>
      </c>
      <c r="P131" s="41">
        <f t="shared" si="10"/>
        <v>26990</v>
      </c>
      <c r="Q131" s="16" t="s">
        <v>30</v>
      </c>
      <c r="R131" s="45"/>
      <c r="S131" s="16"/>
      <c r="T131" s="49"/>
    </row>
    <row r="132" spans="1:21" s="14" customFormat="1" ht="15" x14ac:dyDescent="0.2">
      <c r="A132" s="16"/>
      <c r="B132" s="16" t="s">
        <v>772</v>
      </c>
      <c r="C132" s="16" t="s">
        <v>773</v>
      </c>
      <c r="D132" s="16" t="s">
        <v>773</v>
      </c>
      <c r="E132" s="16" t="s">
        <v>774</v>
      </c>
      <c r="F132" s="16"/>
      <c r="G132" s="16" t="str">
        <f t="shared" si="9"/>
        <v xml:space="preserve">Natulan 50mg kemény kapszula 50x  </v>
      </c>
      <c r="H132" s="16"/>
      <c r="I132" s="16" t="s">
        <v>97</v>
      </c>
      <c r="J132" s="16">
        <v>50</v>
      </c>
      <c r="K132" s="16">
        <v>50</v>
      </c>
      <c r="L132" s="16"/>
      <c r="M132" s="16" t="s">
        <v>84</v>
      </c>
      <c r="N132" s="16" t="s">
        <v>85</v>
      </c>
      <c r="O132" s="41">
        <v>129900</v>
      </c>
      <c r="P132" s="41">
        <f t="shared" si="10"/>
        <v>2598</v>
      </c>
      <c r="Q132" s="16" t="s">
        <v>30</v>
      </c>
      <c r="R132" s="45"/>
      <c r="S132" s="16"/>
      <c r="T132" s="49"/>
    </row>
    <row r="133" spans="1:21" s="14" customFormat="1" ht="15" x14ac:dyDescent="0.2">
      <c r="A133" s="16"/>
      <c r="B133" s="16" t="s">
        <v>1662</v>
      </c>
      <c r="C133" s="16" t="s">
        <v>1663</v>
      </c>
      <c r="D133" s="16" t="s">
        <v>1663</v>
      </c>
      <c r="E133" s="16" t="s">
        <v>1664</v>
      </c>
      <c r="F133" s="16"/>
      <c r="G133" s="16" t="str">
        <f t="shared" si="9"/>
        <v xml:space="preserve">Thymogam 250 mg/5ml - Solution for Injection 5ml 1x  </v>
      </c>
      <c r="H133" s="16"/>
      <c r="I133" s="16" t="s">
        <v>55</v>
      </c>
      <c r="J133" s="16">
        <v>1</v>
      </c>
      <c r="K133" s="16">
        <v>250</v>
      </c>
      <c r="L133" s="16"/>
      <c r="M133" s="16" t="s">
        <v>1665</v>
      </c>
      <c r="N133" s="16" t="s">
        <v>1666</v>
      </c>
      <c r="O133" s="41">
        <v>195760</v>
      </c>
      <c r="P133" s="41">
        <f t="shared" si="10"/>
        <v>195760</v>
      </c>
      <c r="Q133" s="16" t="s">
        <v>30</v>
      </c>
      <c r="R133" s="45"/>
      <c r="S133" s="16"/>
      <c r="T133" s="49"/>
      <c r="U133" s="14" t="s">
        <v>28</v>
      </c>
    </row>
    <row r="134" spans="1:21" s="14" customFormat="1" ht="15" x14ac:dyDescent="0.2">
      <c r="A134" s="16"/>
      <c r="B134" s="16" t="s">
        <v>1667</v>
      </c>
      <c r="C134" s="16" t="s">
        <v>1668</v>
      </c>
      <c r="D134" s="16" t="s">
        <v>1669</v>
      </c>
      <c r="E134" s="16" t="s">
        <v>1670</v>
      </c>
      <c r="F134" s="16"/>
      <c r="G134" s="16" t="str">
        <f t="shared" si="9"/>
        <v xml:space="preserve">Buvasin 0,5% Spinal Heavy inj 4ml 5x   </v>
      </c>
      <c r="H134" s="16"/>
      <c r="I134" s="16" t="s">
        <v>55</v>
      </c>
      <c r="J134" s="16">
        <v>5</v>
      </c>
      <c r="K134" s="16">
        <v>0.02</v>
      </c>
      <c r="L134" s="16"/>
      <c r="M134" s="16" t="s">
        <v>626</v>
      </c>
      <c r="N134" s="16" t="s">
        <v>627</v>
      </c>
      <c r="O134" s="41">
        <v>3500</v>
      </c>
      <c r="P134" s="41">
        <f t="shared" si="10"/>
        <v>700</v>
      </c>
      <c r="Q134" s="16" t="s">
        <v>30</v>
      </c>
      <c r="R134" s="45"/>
      <c r="S134" s="16"/>
      <c r="T134" s="49"/>
    </row>
    <row r="135" spans="1:21" s="14" customFormat="1" ht="15" x14ac:dyDescent="0.2">
      <c r="A135" s="16"/>
      <c r="B135" s="16" t="s">
        <v>906</v>
      </c>
      <c r="C135" s="16" t="s">
        <v>907</v>
      </c>
      <c r="D135" s="16" t="s">
        <v>907</v>
      </c>
      <c r="E135" s="16" t="s">
        <v>1671</v>
      </c>
      <c r="F135" s="16"/>
      <c r="G135" s="16" t="str">
        <f t="shared" si="9"/>
        <v xml:space="preserve">Aspirin 500mg/5ml por és oldószer inj 5x  </v>
      </c>
      <c r="H135" s="16"/>
      <c r="I135" s="16" t="s">
        <v>55</v>
      </c>
      <c r="J135" s="16">
        <v>5</v>
      </c>
      <c r="K135" s="16">
        <v>500</v>
      </c>
      <c r="L135" s="16"/>
      <c r="M135" s="16" t="s">
        <v>1271</v>
      </c>
      <c r="N135" s="16" t="s">
        <v>36</v>
      </c>
      <c r="O135" s="41">
        <v>15720.001399999999</v>
      </c>
      <c r="P135" s="41">
        <f t="shared" si="10"/>
        <v>3144.0002799999997</v>
      </c>
      <c r="Q135" s="16" t="s">
        <v>30</v>
      </c>
      <c r="R135" s="45"/>
      <c r="S135" s="16"/>
      <c r="T135" s="49"/>
    </row>
    <row r="136" spans="1:21" s="14" customFormat="1" ht="15" x14ac:dyDescent="0.2">
      <c r="A136" s="16"/>
      <c r="B136" s="16" t="s">
        <v>915</v>
      </c>
      <c r="C136" s="16" t="s">
        <v>916</v>
      </c>
      <c r="D136" s="16" t="s">
        <v>916</v>
      </c>
      <c r="E136" s="16" t="s">
        <v>1672</v>
      </c>
      <c r="F136" s="16"/>
      <c r="G136" s="16" t="str">
        <f t="shared" si="9"/>
        <v xml:space="preserve">Primidon Holsten 250mg tabletta 200x  </v>
      </c>
      <c r="H136" s="16"/>
      <c r="I136" s="16" t="s">
        <v>97</v>
      </c>
      <c r="J136" s="16">
        <v>200</v>
      </c>
      <c r="K136" s="16">
        <v>250</v>
      </c>
      <c r="L136" s="16"/>
      <c r="M136" s="16"/>
      <c r="N136" s="16"/>
      <c r="O136" s="41">
        <v>12800</v>
      </c>
      <c r="P136" s="41">
        <f t="shared" si="10"/>
        <v>64</v>
      </c>
      <c r="Q136" s="16" t="s">
        <v>30</v>
      </c>
      <c r="R136" s="45"/>
      <c r="S136" s="16"/>
      <c r="T136" s="49"/>
    </row>
    <row r="137" spans="1:21" s="14" customFormat="1" ht="15" x14ac:dyDescent="0.2">
      <c r="A137" s="16"/>
      <c r="B137" s="16" t="s">
        <v>933</v>
      </c>
      <c r="C137" s="16" t="s">
        <v>934</v>
      </c>
      <c r="D137" s="16" t="s">
        <v>934</v>
      </c>
      <c r="E137" s="16" t="s">
        <v>935</v>
      </c>
      <c r="F137" s="16"/>
      <c r="G137" s="16" t="str">
        <f t="shared" si="9"/>
        <v xml:space="preserve">Petinutin 150mg kemény kapszula 100x  </v>
      </c>
      <c r="H137" s="16"/>
      <c r="I137" s="16" t="s">
        <v>97</v>
      </c>
      <c r="J137" s="16">
        <v>100</v>
      </c>
      <c r="K137" s="16">
        <v>150</v>
      </c>
      <c r="L137" s="16"/>
      <c r="M137" s="16" t="s">
        <v>1271</v>
      </c>
      <c r="N137" s="16" t="s">
        <v>36</v>
      </c>
      <c r="O137" s="41">
        <v>20999.999199999998</v>
      </c>
      <c r="P137" s="41">
        <f t="shared" si="10"/>
        <v>209.99999199999999</v>
      </c>
      <c r="Q137" s="16" t="s">
        <v>30</v>
      </c>
      <c r="R137" s="45"/>
      <c r="S137" s="16"/>
      <c r="T137" s="49"/>
    </row>
    <row r="138" spans="1:21" s="14" customFormat="1" ht="15" x14ac:dyDescent="0.2">
      <c r="A138" s="16"/>
      <c r="B138" s="16" t="s">
        <v>959</v>
      </c>
      <c r="C138" s="16" t="s">
        <v>960</v>
      </c>
      <c r="D138" s="16" t="s">
        <v>960</v>
      </c>
      <c r="E138" s="16" t="s">
        <v>1673</v>
      </c>
      <c r="F138" s="16"/>
      <c r="G138" s="16" t="str">
        <f t="shared" si="9"/>
        <v xml:space="preserve">Selegilin AL 5mg tabletta 100x  </v>
      </c>
      <c r="H138" s="16"/>
      <c r="I138" s="16" t="s">
        <v>97</v>
      </c>
      <c r="J138" s="16">
        <v>100</v>
      </c>
      <c r="K138" s="16">
        <v>5</v>
      </c>
      <c r="L138" s="16"/>
      <c r="M138" s="16" t="s">
        <v>1271</v>
      </c>
      <c r="N138" s="16" t="s">
        <v>36</v>
      </c>
      <c r="O138" s="41">
        <v>12400</v>
      </c>
      <c r="P138" s="41">
        <f t="shared" si="10"/>
        <v>124</v>
      </c>
      <c r="Q138" s="16" t="s">
        <v>30</v>
      </c>
      <c r="R138" s="45"/>
      <c r="S138" s="16"/>
      <c r="T138" s="49"/>
    </row>
    <row r="139" spans="1:21" s="14" customFormat="1" ht="15" x14ac:dyDescent="0.2">
      <c r="A139" s="16"/>
      <c r="B139" s="16" t="s">
        <v>976</v>
      </c>
      <c r="C139" s="16" t="s">
        <v>977</v>
      </c>
      <c r="D139" s="16" t="s">
        <v>980</v>
      </c>
      <c r="E139" s="16" t="s">
        <v>981</v>
      </c>
      <c r="F139" s="16"/>
      <c r="G139" s="16" t="str">
        <f t="shared" si="9"/>
        <v xml:space="preserve">Mytelase 10mg tabletta 50x  </v>
      </c>
      <c r="H139" s="16"/>
      <c r="I139" s="16" t="s">
        <v>97</v>
      </c>
      <c r="J139" s="16">
        <v>50</v>
      </c>
      <c r="K139" s="16">
        <v>10</v>
      </c>
      <c r="L139" s="16"/>
      <c r="M139" s="16" t="s">
        <v>664</v>
      </c>
      <c r="N139" s="16" t="s">
        <v>665</v>
      </c>
      <c r="O139" s="41">
        <v>4000</v>
      </c>
      <c r="P139" s="41">
        <f t="shared" si="10"/>
        <v>80</v>
      </c>
      <c r="Q139" s="16" t="s">
        <v>30</v>
      </c>
      <c r="R139" s="45"/>
      <c r="S139" s="16"/>
      <c r="T139" s="49"/>
    </row>
    <row r="140" spans="1:21" s="14" customFormat="1" ht="15" x14ac:dyDescent="0.2">
      <c r="A140" s="16"/>
      <c r="B140" s="16" t="s">
        <v>38</v>
      </c>
      <c r="C140" s="16" t="s">
        <v>39</v>
      </c>
      <c r="D140" s="16" t="s">
        <v>39</v>
      </c>
      <c r="E140" s="16" t="s">
        <v>42</v>
      </c>
      <c r="F140" s="16" t="s">
        <v>1674</v>
      </c>
      <c r="G140" s="16" t="str">
        <f t="shared" ref="G140:G145" si="11">CONCATENATE(E140," ",F140," ",H140)</f>
        <v>Ampho-Moronal 10mg 20x sz.tbl.</v>
      </c>
      <c r="H140" s="16" t="s">
        <v>1675</v>
      </c>
      <c r="I140" s="16" t="s">
        <v>97</v>
      </c>
      <c r="J140" s="16">
        <v>20</v>
      </c>
      <c r="K140" s="16">
        <v>10</v>
      </c>
      <c r="L140" s="16"/>
      <c r="M140" s="16" t="s">
        <v>35</v>
      </c>
      <c r="N140" s="16" t="s">
        <v>36</v>
      </c>
      <c r="O140" s="41">
        <v>3650</v>
      </c>
      <c r="P140" s="41">
        <f t="shared" ref="P140:P145" si="12">O140/J140</f>
        <v>182.5</v>
      </c>
      <c r="Q140" s="16" t="s">
        <v>45</v>
      </c>
      <c r="R140" s="45"/>
      <c r="S140" s="16"/>
      <c r="T140" s="41"/>
      <c r="U140" s="14" t="s">
        <v>28</v>
      </c>
    </row>
    <row r="141" spans="1:21" s="14" customFormat="1" ht="15" x14ac:dyDescent="0.2">
      <c r="A141" s="16"/>
      <c r="B141" s="16" t="s">
        <v>279</v>
      </c>
      <c r="C141" s="16" t="s">
        <v>280</v>
      </c>
      <c r="D141" s="16" t="s">
        <v>284</v>
      </c>
      <c r="E141" s="16" t="s">
        <v>1676</v>
      </c>
      <c r="F141" s="16" t="s">
        <v>286</v>
      </c>
      <c r="G141" s="16" t="str">
        <f t="shared" si="11"/>
        <v>Clonidin HCL TEVA 0,150mg 30x tbl.</v>
      </c>
      <c r="H141" s="16" t="s">
        <v>112</v>
      </c>
      <c r="I141" s="16" t="s">
        <v>97</v>
      </c>
      <c r="J141" s="16">
        <v>30</v>
      </c>
      <c r="K141" s="16">
        <v>150</v>
      </c>
      <c r="L141" s="16"/>
      <c r="M141" s="16"/>
      <c r="N141" s="16"/>
      <c r="O141" s="41">
        <v>875</v>
      </c>
      <c r="P141" s="41">
        <f t="shared" si="12"/>
        <v>29.166666666666668</v>
      </c>
      <c r="Q141" s="16" t="s">
        <v>45</v>
      </c>
      <c r="R141" s="45"/>
      <c r="S141" s="16"/>
      <c r="T141" s="41"/>
    </row>
    <row r="142" spans="1:21" s="14" customFormat="1" ht="15" x14ac:dyDescent="0.2">
      <c r="A142" s="16">
        <v>70</v>
      </c>
      <c r="B142" s="16" t="s">
        <v>314</v>
      </c>
      <c r="C142" s="16" t="s">
        <v>315</v>
      </c>
      <c r="D142" s="16" t="s">
        <v>315</v>
      </c>
      <c r="E142" s="16" t="s">
        <v>1677</v>
      </c>
      <c r="F142" s="16" t="s">
        <v>1006</v>
      </c>
      <c r="G142" s="16" t="str">
        <f t="shared" si="11"/>
        <v>Chloortalidon SANDOZ 25mg 30x tbl.</v>
      </c>
      <c r="H142" s="16" t="s">
        <v>112</v>
      </c>
      <c r="I142" s="16" t="s">
        <v>97</v>
      </c>
      <c r="J142" s="16">
        <v>30</v>
      </c>
      <c r="K142" s="16">
        <v>25</v>
      </c>
      <c r="L142" s="16"/>
      <c r="M142" s="16" t="s">
        <v>287</v>
      </c>
      <c r="N142" s="16" t="s">
        <v>288</v>
      </c>
      <c r="O142" s="41">
        <v>1600</v>
      </c>
      <c r="P142" s="41">
        <f t="shared" si="12"/>
        <v>53.333333333333336</v>
      </c>
      <c r="Q142" s="16" t="s">
        <v>45</v>
      </c>
      <c r="R142" s="45"/>
      <c r="S142" s="16"/>
      <c r="T142" s="41"/>
    </row>
    <row r="143" spans="1:21" s="14" customFormat="1" ht="15" x14ac:dyDescent="0.2">
      <c r="A143" s="16">
        <v>343</v>
      </c>
      <c r="B143" s="16" t="s">
        <v>393</v>
      </c>
      <c r="C143" s="16" t="s">
        <v>394</v>
      </c>
      <c r="D143" s="16" t="s">
        <v>394</v>
      </c>
      <c r="E143" s="16" t="s">
        <v>395</v>
      </c>
      <c r="F143" s="16" t="s">
        <v>1678</v>
      </c>
      <c r="G143" s="16" t="str">
        <f t="shared" si="11"/>
        <v>Potaba Glenwood 500mg 240x kapsz.</v>
      </c>
      <c r="H143" s="16" t="s">
        <v>305</v>
      </c>
      <c r="I143" s="16" t="s">
        <v>97</v>
      </c>
      <c r="J143" s="16">
        <v>240</v>
      </c>
      <c r="K143" s="16">
        <v>500</v>
      </c>
      <c r="L143" s="16"/>
      <c r="M143" s="16" t="s">
        <v>397</v>
      </c>
      <c r="N143" s="16" t="s">
        <v>398</v>
      </c>
      <c r="O143" s="41">
        <v>19750</v>
      </c>
      <c r="P143" s="41">
        <f t="shared" si="12"/>
        <v>82.291666666666671</v>
      </c>
      <c r="Q143" s="16" t="s">
        <v>45</v>
      </c>
      <c r="R143" s="45"/>
      <c r="S143" s="16"/>
      <c r="T143" s="41"/>
    </row>
    <row r="144" spans="1:21" s="14" customFormat="1" ht="15" x14ac:dyDescent="0.2">
      <c r="A144" s="16">
        <v>326</v>
      </c>
      <c r="B144" s="16" t="s">
        <v>1679</v>
      </c>
      <c r="C144" s="16" t="s">
        <v>1680</v>
      </c>
      <c r="D144" s="16" t="s">
        <v>1681</v>
      </c>
      <c r="E144" s="16" t="s">
        <v>1682</v>
      </c>
      <c r="F144" s="16" t="s">
        <v>1683</v>
      </c>
      <c r="G144" s="16" t="str">
        <f t="shared" si="11"/>
        <v>Peritrast 300/60% 20ml 600 mg 5x inj.</v>
      </c>
      <c r="H144" s="16" t="s">
        <v>54</v>
      </c>
      <c r="I144" s="16" t="s">
        <v>55</v>
      </c>
      <c r="J144" s="16">
        <v>5</v>
      </c>
      <c r="K144" s="16">
        <v>600</v>
      </c>
      <c r="L144" s="16"/>
      <c r="M144" s="16" t="s">
        <v>35</v>
      </c>
      <c r="N144" s="16" t="s">
        <v>36</v>
      </c>
      <c r="O144" s="41">
        <v>18250</v>
      </c>
      <c r="P144" s="41">
        <f t="shared" si="12"/>
        <v>3650</v>
      </c>
      <c r="Q144" s="16" t="s">
        <v>45</v>
      </c>
      <c r="R144" s="45"/>
      <c r="S144" s="16"/>
      <c r="T144" s="41"/>
    </row>
    <row r="145" spans="1:21" s="14" customFormat="1" ht="15" x14ac:dyDescent="0.2">
      <c r="A145" s="16">
        <v>293</v>
      </c>
      <c r="B145" s="16" t="s">
        <v>1684</v>
      </c>
      <c r="C145" s="16" t="s">
        <v>1685</v>
      </c>
      <c r="D145" s="16" t="s">
        <v>1686</v>
      </c>
      <c r="E145" s="16" t="s">
        <v>1687</v>
      </c>
      <c r="F145" s="16" t="s">
        <v>1688</v>
      </c>
      <c r="G145" s="16" t="str">
        <f t="shared" si="11"/>
        <v>Natriumchlorid Braun 10ml 0,2 20x inf.</v>
      </c>
      <c r="H145" s="16" t="s">
        <v>186</v>
      </c>
      <c r="I145" s="16" t="s">
        <v>55</v>
      </c>
      <c r="J145" s="16">
        <v>20</v>
      </c>
      <c r="K145" s="16">
        <v>0.2</v>
      </c>
      <c r="L145" s="16"/>
      <c r="M145" s="16" t="s">
        <v>35</v>
      </c>
      <c r="N145" s="16" t="s">
        <v>36</v>
      </c>
      <c r="O145" s="41">
        <v>7700</v>
      </c>
      <c r="P145" s="41">
        <f t="shared" si="12"/>
        <v>385</v>
      </c>
      <c r="Q145" s="16" t="s">
        <v>45</v>
      </c>
      <c r="R145" s="45"/>
      <c r="S145" s="16" t="s">
        <v>93</v>
      </c>
      <c r="T145" s="41">
        <v>4275</v>
      </c>
    </row>
    <row r="146" spans="1:21" s="48" customFormat="1" ht="15" x14ac:dyDescent="0.2">
      <c r="A146" s="50"/>
      <c r="B146" s="50" t="s">
        <v>1689</v>
      </c>
      <c r="C146" s="52" t="s">
        <v>1690</v>
      </c>
      <c r="D146" s="52" t="s">
        <v>1690</v>
      </c>
      <c r="E146" s="50" t="s">
        <v>1691</v>
      </c>
      <c r="F146" s="50"/>
      <c r="G146" s="50" t="str">
        <f>CONCATENATE(E146," ",F146," ",H146)</f>
        <v xml:space="preserve">Emetron 2mg/ml old injekció 4ml 5x  </v>
      </c>
      <c r="H146" s="50"/>
      <c r="I146" s="52" t="s">
        <v>55</v>
      </c>
      <c r="J146" s="50">
        <v>5</v>
      </c>
      <c r="K146" s="50">
        <v>8</v>
      </c>
      <c r="L146" s="50"/>
      <c r="M146" s="52"/>
      <c r="N146" s="53"/>
      <c r="O146" s="51">
        <v>8990</v>
      </c>
      <c r="P146" s="54">
        <f>O146/J146</f>
        <v>1798</v>
      </c>
      <c r="Q146" s="52" t="s">
        <v>30</v>
      </c>
      <c r="R146" s="45"/>
      <c r="S146" s="52"/>
      <c r="T146" s="55"/>
    </row>
    <row r="147" spans="1:21" s="48" customFormat="1" ht="25.5" x14ac:dyDescent="0.2">
      <c r="A147" s="16"/>
      <c r="B147" s="50" t="s">
        <v>1348</v>
      </c>
      <c r="C147" s="52" t="s">
        <v>1349</v>
      </c>
      <c r="D147" s="50" t="s">
        <v>1350</v>
      </c>
      <c r="E147" s="50" t="s">
        <v>1692</v>
      </c>
      <c r="F147" s="50"/>
      <c r="G147" s="50" t="str">
        <f>CONCATENATE(E147," ",F147," ",H147)</f>
        <v xml:space="preserve">Konakion Prim Inf 2mg/0,2ml inj 0,2ml 5x  </v>
      </c>
      <c r="H147" s="50"/>
      <c r="I147" s="52" t="s">
        <v>55</v>
      </c>
      <c r="J147" s="50">
        <v>5</v>
      </c>
      <c r="K147" s="50">
        <v>2</v>
      </c>
      <c r="L147" s="50"/>
      <c r="M147" s="52" t="s">
        <v>84</v>
      </c>
      <c r="N147" s="53" t="s">
        <v>85</v>
      </c>
      <c r="O147" s="51">
        <v>3607</v>
      </c>
      <c r="P147" s="54">
        <f>O147/J147</f>
        <v>721.4</v>
      </c>
      <c r="Q147" s="52" t="s">
        <v>30</v>
      </c>
      <c r="R147" s="45"/>
      <c r="S147" s="52"/>
      <c r="T147" s="55"/>
    </row>
    <row r="148" spans="1:21" s="50" customFormat="1" ht="25.5" x14ac:dyDescent="0.2">
      <c r="A148" s="16"/>
      <c r="B148" s="50" t="s">
        <v>1357</v>
      </c>
      <c r="C148" s="50" t="s">
        <v>1693</v>
      </c>
      <c r="D148" s="50" t="s">
        <v>1694</v>
      </c>
      <c r="E148" s="50" t="s">
        <v>1695</v>
      </c>
      <c r="G148" s="50" t="str">
        <f>CONCATENATE(E148," ",F148," ",H148)</f>
        <v xml:space="preserve">Nitroglycerina 5mg/1,5ml konc inf 10x  </v>
      </c>
      <c r="I148" s="52" t="s">
        <v>55</v>
      </c>
      <c r="J148" s="50">
        <v>10</v>
      </c>
      <c r="K148" s="50">
        <v>5</v>
      </c>
      <c r="M148" s="52" t="s">
        <v>84</v>
      </c>
      <c r="N148" s="53" t="s">
        <v>85</v>
      </c>
      <c r="O148" s="51">
        <v>5579.9965000000002</v>
      </c>
      <c r="P148" s="54">
        <f>O148/J148</f>
        <v>557.99964999999997</v>
      </c>
      <c r="Q148" s="52" t="s">
        <v>30</v>
      </c>
      <c r="R148" s="45"/>
      <c r="S148" s="52"/>
      <c r="T148" s="55"/>
    </row>
    <row r="149" spans="1:21" s="50" customFormat="1" ht="25.5" x14ac:dyDescent="0.2">
      <c r="B149" s="50" t="s">
        <v>1357</v>
      </c>
      <c r="C149" s="50" t="s">
        <v>1693</v>
      </c>
      <c r="D149" s="50" t="s">
        <v>1694</v>
      </c>
      <c r="E149" s="50" t="s">
        <v>1696</v>
      </c>
      <c r="G149" s="50" t="str">
        <f>CONCATENATE(E149," ",F149," ",H149)</f>
        <v xml:space="preserve">Nitroglycerina 1mg/ml konc inf 50ml 1x  </v>
      </c>
      <c r="I149" s="52" t="s">
        <v>55</v>
      </c>
      <c r="J149" s="50">
        <v>1</v>
      </c>
      <c r="K149" s="50">
        <v>50</v>
      </c>
      <c r="M149" s="52" t="s">
        <v>84</v>
      </c>
      <c r="N149" s="53" t="s">
        <v>85</v>
      </c>
      <c r="O149" s="51">
        <v>3559.9969999999998</v>
      </c>
      <c r="P149" s="54">
        <f>O149/J149</f>
        <v>3559.9969999999998</v>
      </c>
      <c r="Q149" s="52" t="s">
        <v>30</v>
      </c>
      <c r="R149" s="45"/>
      <c r="S149" s="52"/>
      <c r="T149" s="55"/>
    </row>
    <row r="150" spans="1:21" hidden="1" x14ac:dyDescent="0.2"/>
    <row r="151" spans="1:21" hidden="1" x14ac:dyDescent="0.2"/>
    <row r="152" spans="1:21" hidden="1" x14ac:dyDescent="0.2"/>
    <row r="153" spans="1:21" s="14" customFormat="1" ht="30" x14ac:dyDescent="0.2">
      <c r="A153" s="16"/>
      <c r="B153" s="16" t="s">
        <v>549</v>
      </c>
      <c r="C153" s="15" t="s">
        <v>550</v>
      </c>
      <c r="D153" s="15" t="s">
        <v>550</v>
      </c>
      <c r="E153" s="15" t="s">
        <v>1697</v>
      </c>
      <c r="F153" s="15"/>
      <c r="G153" s="15" t="str">
        <f t="shared" ref="G153:G159" si="13">CONCATENATE(E153," ",F153," ",H153)</f>
        <v xml:space="preserve">Ampicilina ATB 1000mg inj. 50x  </v>
      </c>
      <c r="H153" s="15"/>
      <c r="I153" s="16" t="s">
        <v>55</v>
      </c>
      <c r="J153" s="15">
        <v>50</v>
      </c>
      <c r="K153" s="15">
        <v>1000</v>
      </c>
      <c r="L153" s="15"/>
      <c r="M153" s="15"/>
      <c r="N153" s="15" t="s">
        <v>101</v>
      </c>
      <c r="O153" s="41">
        <v>16750</v>
      </c>
      <c r="P153" s="41">
        <f t="shared" ref="P153:P159" si="14">O153/J153</f>
        <v>335</v>
      </c>
      <c r="Q153" s="16" t="s">
        <v>1295</v>
      </c>
      <c r="R153" s="45">
        <v>44886</v>
      </c>
      <c r="S153" s="47"/>
      <c r="T153" s="41"/>
      <c r="U153" s="41"/>
    </row>
    <row r="154" spans="1:21" s="14" customFormat="1" ht="45" x14ac:dyDescent="0.2">
      <c r="A154" s="16"/>
      <c r="B154" s="16" t="s">
        <v>590</v>
      </c>
      <c r="C154" s="15" t="s">
        <v>591</v>
      </c>
      <c r="D154" s="15" t="s">
        <v>597</v>
      </c>
      <c r="E154" s="15" t="s">
        <v>1698</v>
      </c>
      <c r="F154" s="15"/>
      <c r="G154" s="15" t="str">
        <f t="shared" si="13"/>
        <v xml:space="preserve">Biseptol 480 mg/5 ml 10x inj.   </v>
      </c>
      <c r="H154" s="15"/>
      <c r="I154" s="16" t="s">
        <v>55</v>
      </c>
      <c r="J154" s="15">
        <v>10</v>
      </c>
      <c r="K154" s="15">
        <v>480</v>
      </c>
      <c r="L154" s="15" t="s">
        <v>1466</v>
      </c>
      <c r="M154" s="15" t="s">
        <v>1699</v>
      </c>
      <c r="N154" s="15" t="s">
        <v>1700</v>
      </c>
      <c r="O154" s="41">
        <v>6120</v>
      </c>
      <c r="P154" s="41">
        <f t="shared" si="14"/>
        <v>612</v>
      </c>
      <c r="Q154" s="16" t="s">
        <v>1295</v>
      </c>
      <c r="R154" s="45">
        <v>44881</v>
      </c>
      <c r="S154" s="47"/>
      <c r="T154" s="41"/>
      <c r="U154" s="41"/>
    </row>
    <row r="155" spans="1:21" s="14" customFormat="1" ht="30" x14ac:dyDescent="0.2">
      <c r="A155" s="16"/>
      <c r="B155" s="16" t="s">
        <v>1701</v>
      </c>
      <c r="C155" s="15" t="s">
        <v>1702</v>
      </c>
      <c r="D155" s="15" t="s">
        <v>1703</v>
      </c>
      <c r="E155" s="15" t="s">
        <v>1704</v>
      </c>
      <c r="F155" s="15"/>
      <c r="G155" s="15" t="str">
        <f t="shared" si="13"/>
        <v xml:space="preserve">Efedrina Zentiva 50mg/ml inj 5x1ml  </v>
      </c>
      <c r="H155" s="15"/>
      <c r="I155" s="16" t="s">
        <v>55</v>
      </c>
      <c r="J155" s="15">
        <v>5</v>
      </c>
      <c r="K155" s="15">
        <v>50</v>
      </c>
      <c r="L155" s="41" t="s">
        <v>388</v>
      </c>
      <c r="M155" s="15" t="s">
        <v>100</v>
      </c>
      <c r="N155" s="15" t="s">
        <v>101</v>
      </c>
      <c r="O155" s="41">
        <v>2300</v>
      </c>
      <c r="P155" s="41">
        <f t="shared" si="14"/>
        <v>460</v>
      </c>
      <c r="Q155" s="16" t="s">
        <v>1295</v>
      </c>
      <c r="R155" s="45">
        <v>44835</v>
      </c>
      <c r="S155" s="47"/>
      <c r="T155" s="41"/>
      <c r="U155" s="41"/>
    </row>
    <row r="156" spans="1:21" s="14" customFormat="1" ht="30" x14ac:dyDescent="0.2">
      <c r="A156" s="16"/>
      <c r="B156" s="16" t="s">
        <v>218</v>
      </c>
      <c r="C156" s="15" t="s">
        <v>219</v>
      </c>
      <c r="D156" s="15" t="s">
        <v>219</v>
      </c>
      <c r="E156" s="15" t="s">
        <v>1705</v>
      </c>
      <c r="F156" s="15"/>
      <c r="G156" s="15" t="str">
        <f t="shared" si="13"/>
        <v xml:space="preserve">Digitoxin AWD 0,07MG TABL 100x  </v>
      </c>
      <c r="H156" s="15"/>
      <c r="I156" s="16" t="s">
        <v>97</v>
      </c>
      <c r="J156" s="15">
        <v>100</v>
      </c>
      <c r="K156" s="15">
        <v>0.7</v>
      </c>
      <c r="L156" s="15"/>
      <c r="M156" s="15" t="s">
        <v>35</v>
      </c>
      <c r="N156" s="15" t="s">
        <v>36</v>
      </c>
      <c r="O156" s="41">
        <v>2480</v>
      </c>
      <c r="P156" s="41">
        <f t="shared" si="14"/>
        <v>24.8</v>
      </c>
      <c r="Q156" s="16" t="s">
        <v>1295</v>
      </c>
      <c r="R156" s="45">
        <v>44887</v>
      </c>
      <c r="S156" s="47"/>
      <c r="T156" s="41"/>
      <c r="U156" s="41"/>
    </row>
    <row r="157" spans="1:21" s="14" customFormat="1" ht="30" x14ac:dyDescent="0.2">
      <c r="A157" s="16" t="s">
        <v>1706</v>
      </c>
      <c r="B157" s="16" t="s">
        <v>449</v>
      </c>
      <c r="C157" s="15" t="s">
        <v>450</v>
      </c>
      <c r="D157" s="15" t="s">
        <v>450</v>
      </c>
      <c r="E157" s="15" t="s">
        <v>1707</v>
      </c>
      <c r="F157" s="15"/>
      <c r="G157" s="15" t="str">
        <f t="shared" si="13"/>
        <v>Synacthen injekcio 0,25mg  10x  inj.</v>
      </c>
      <c r="H157" s="15" t="s">
        <v>54</v>
      </c>
      <c r="I157" s="16" t="s">
        <v>55</v>
      </c>
      <c r="J157" s="15">
        <v>10</v>
      </c>
      <c r="K157" s="15">
        <v>0.25</v>
      </c>
      <c r="L157" s="15" t="s">
        <v>388</v>
      </c>
      <c r="M157" s="15" t="s">
        <v>1271</v>
      </c>
      <c r="N157" s="15" t="s">
        <v>36</v>
      </c>
      <c r="O157" s="41">
        <v>45500</v>
      </c>
      <c r="P157" s="41">
        <f t="shared" si="14"/>
        <v>4550</v>
      </c>
      <c r="Q157" s="16" t="s">
        <v>1295</v>
      </c>
      <c r="R157" s="45">
        <v>44927</v>
      </c>
      <c r="S157" s="47"/>
      <c r="T157" s="41"/>
      <c r="U157" s="41" t="s">
        <v>28</v>
      </c>
    </row>
    <row r="158" spans="1:21" s="14" customFormat="1" ht="30" x14ac:dyDescent="0.2">
      <c r="A158" s="16" t="s">
        <v>1708</v>
      </c>
      <c r="B158" s="16" t="s">
        <v>602</v>
      </c>
      <c r="C158" s="15" t="s">
        <v>603</v>
      </c>
      <c r="D158" s="15" t="s">
        <v>603</v>
      </c>
      <c r="E158" s="15" t="s">
        <v>1709</v>
      </c>
      <c r="F158" s="15"/>
      <c r="G158" s="15" t="str">
        <f t="shared" si="13"/>
        <v xml:space="preserve">Eritromicina ESTEDI 250 mg kapszula 40x  </v>
      </c>
      <c r="H158" s="15"/>
      <c r="I158" s="16" t="s">
        <v>97</v>
      </c>
      <c r="J158" s="15">
        <v>40</v>
      </c>
      <c r="K158" s="15">
        <v>250</v>
      </c>
      <c r="L158" s="15" t="s">
        <v>1639</v>
      </c>
      <c r="M158" s="15" t="s">
        <v>145</v>
      </c>
      <c r="N158" s="15" t="s">
        <v>146</v>
      </c>
      <c r="O158" s="41">
        <v>3520</v>
      </c>
      <c r="P158" s="41">
        <f t="shared" si="14"/>
        <v>88</v>
      </c>
      <c r="Q158" s="16" t="s">
        <v>1295</v>
      </c>
      <c r="R158" s="45">
        <v>44927</v>
      </c>
      <c r="S158" s="47"/>
      <c r="T158" s="41"/>
      <c r="U158" s="41"/>
    </row>
    <row r="159" spans="1:21" s="14" customFormat="1" ht="30" x14ac:dyDescent="0.2">
      <c r="A159" s="16" t="s">
        <v>458</v>
      </c>
      <c r="B159" s="16" t="s">
        <v>449</v>
      </c>
      <c r="C159" s="15" t="s">
        <v>450</v>
      </c>
      <c r="D159" s="15" t="s">
        <v>450</v>
      </c>
      <c r="E159" s="15" t="s">
        <v>1710</v>
      </c>
      <c r="F159" s="15"/>
      <c r="G159" s="15" t="str">
        <f t="shared" si="13"/>
        <v>Synacthen injekcio 0,25mg  1x  inj.</v>
      </c>
      <c r="H159" s="15" t="s">
        <v>54</v>
      </c>
      <c r="I159" s="16" t="s">
        <v>55</v>
      </c>
      <c r="J159" s="15">
        <v>1</v>
      </c>
      <c r="K159" s="15">
        <v>0.25</v>
      </c>
      <c r="L159" s="15" t="s">
        <v>388</v>
      </c>
      <c r="M159" s="15" t="s">
        <v>1271</v>
      </c>
      <c r="N159" s="15" t="s">
        <v>36</v>
      </c>
      <c r="O159" s="41">
        <v>5900</v>
      </c>
      <c r="P159" s="41">
        <f t="shared" si="14"/>
        <v>5900</v>
      </c>
      <c r="Q159" s="16" t="s">
        <v>1295</v>
      </c>
      <c r="R159" s="45">
        <v>44927</v>
      </c>
      <c r="S159" s="47"/>
      <c r="T159" s="41"/>
      <c r="U159" s="41"/>
    </row>
    <row r="160" spans="1:21" s="14" customFormat="1" ht="25.5" x14ac:dyDescent="0.2">
      <c r="A160" s="50"/>
      <c r="B160" s="50" t="s">
        <v>1267</v>
      </c>
      <c r="C160" s="52" t="s">
        <v>1320</v>
      </c>
      <c r="D160" s="52" t="s">
        <v>1320</v>
      </c>
      <c r="E160" s="50" t="s">
        <v>1579</v>
      </c>
      <c r="F160" s="50"/>
      <c r="G160" s="50" t="str">
        <f t="shared" ref="G160:G200" si="15">CONCATENATE(E160," ",F160," ",H160)</f>
        <v xml:space="preserve">Sucrabest 1g tabletta 50x  </v>
      </c>
      <c r="H160" s="50"/>
      <c r="I160" s="52" t="s">
        <v>97</v>
      </c>
      <c r="J160" s="50">
        <v>50</v>
      </c>
      <c r="K160" s="50">
        <v>1</v>
      </c>
      <c r="L160" s="50"/>
      <c r="M160" s="52" t="s">
        <v>35</v>
      </c>
      <c r="N160" s="53" t="s">
        <v>36</v>
      </c>
      <c r="O160" s="51">
        <v>6100</v>
      </c>
      <c r="P160" s="54">
        <f t="shared" ref="P160:P200" si="16">O160/J160</f>
        <v>122</v>
      </c>
      <c r="Q160" s="16" t="s">
        <v>30</v>
      </c>
      <c r="R160" s="45">
        <v>44839</v>
      </c>
      <c r="S160" s="52"/>
      <c r="T160" s="49"/>
    </row>
    <row r="161" spans="1:21" s="14" customFormat="1" ht="15" x14ac:dyDescent="0.2">
      <c r="A161" s="16"/>
      <c r="B161" s="16" t="s">
        <v>132</v>
      </c>
      <c r="C161" s="16" t="s">
        <v>133</v>
      </c>
      <c r="D161" s="16" t="s">
        <v>133</v>
      </c>
      <c r="E161" s="16" t="s">
        <v>1711</v>
      </c>
      <c r="F161" s="16"/>
      <c r="G161" s="16" t="str">
        <f t="shared" si="15"/>
        <v xml:space="preserve">Persantin 10mg/2ml old inf-hoz 2ml 5x  </v>
      </c>
      <c r="H161" s="16"/>
      <c r="I161" s="16" t="s">
        <v>55</v>
      </c>
      <c r="J161" s="16">
        <v>5</v>
      </c>
      <c r="K161" s="16">
        <v>10</v>
      </c>
      <c r="L161" s="16"/>
      <c r="M161" s="16"/>
      <c r="N161" s="16"/>
      <c r="O161" s="41">
        <v>1900</v>
      </c>
      <c r="P161" s="41">
        <f t="shared" si="16"/>
        <v>380</v>
      </c>
      <c r="Q161" s="16" t="s">
        <v>30</v>
      </c>
      <c r="R161" s="45">
        <v>44839</v>
      </c>
      <c r="S161" s="16"/>
      <c r="T161" s="49"/>
    </row>
    <row r="162" spans="1:21" s="14" customFormat="1" ht="15" x14ac:dyDescent="0.2">
      <c r="A162" s="16"/>
      <c r="B162" s="16" t="s">
        <v>279</v>
      </c>
      <c r="C162" s="16" t="s">
        <v>280</v>
      </c>
      <c r="D162" s="16" t="s">
        <v>293</v>
      </c>
      <c r="E162" s="16" t="s">
        <v>1712</v>
      </c>
      <c r="F162" s="16"/>
      <c r="G162" s="16" t="str">
        <f t="shared" si="15"/>
        <v xml:space="preserve">Catapresan 300mcg tabletta 100x  </v>
      </c>
      <c r="H162" s="16"/>
      <c r="I162" s="16" t="s">
        <v>97</v>
      </c>
      <c r="J162" s="16">
        <v>100</v>
      </c>
      <c r="K162" s="16">
        <v>300</v>
      </c>
      <c r="L162" s="16"/>
      <c r="M162" s="16" t="s">
        <v>1271</v>
      </c>
      <c r="N162" s="16" t="s">
        <v>36</v>
      </c>
      <c r="O162" s="41">
        <v>5900</v>
      </c>
      <c r="P162" s="41">
        <f t="shared" si="16"/>
        <v>59</v>
      </c>
      <c r="Q162" s="16" t="s">
        <v>30</v>
      </c>
      <c r="R162" s="45">
        <v>44839</v>
      </c>
      <c r="S162" s="16"/>
      <c r="T162" s="49"/>
    </row>
    <row r="163" spans="1:21" s="14" customFormat="1" ht="15" x14ac:dyDescent="0.2">
      <c r="A163" s="16"/>
      <c r="B163" s="16" t="s">
        <v>358</v>
      </c>
      <c r="C163" s="16" t="s">
        <v>359</v>
      </c>
      <c r="D163" s="16" t="s">
        <v>360</v>
      </c>
      <c r="E163" s="16" t="s">
        <v>361</v>
      </c>
      <c r="F163" s="16"/>
      <c r="G163" s="16" t="str">
        <f t="shared" si="15"/>
        <v xml:space="preserve">Trandate 5mg/ml oldatos injekció 20ml 5x  </v>
      </c>
      <c r="H163" s="16"/>
      <c r="I163" s="16" t="s">
        <v>55</v>
      </c>
      <c r="J163" s="16">
        <v>5</v>
      </c>
      <c r="K163" s="16">
        <v>100</v>
      </c>
      <c r="L163" s="16"/>
      <c r="M163" s="16" t="s">
        <v>145</v>
      </c>
      <c r="N163" s="16" t="s">
        <v>146</v>
      </c>
      <c r="O163" s="41">
        <v>7600</v>
      </c>
      <c r="P163" s="41">
        <f t="shared" si="16"/>
        <v>1520</v>
      </c>
      <c r="Q163" s="16" t="s">
        <v>30</v>
      </c>
      <c r="R163" s="45">
        <v>44839</v>
      </c>
      <c r="S163" s="16"/>
      <c r="T163" s="49"/>
    </row>
    <row r="164" spans="1:21" s="14" customFormat="1" ht="15" x14ac:dyDescent="0.2">
      <c r="A164" s="16"/>
      <c r="B164" s="16" t="s">
        <v>365</v>
      </c>
      <c r="C164" s="16" t="s">
        <v>366</v>
      </c>
      <c r="D164" s="16" t="s">
        <v>366</v>
      </c>
      <c r="E164" s="16" t="s">
        <v>1713</v>
      </c>
      <c r="F164" s="16"/>
      <c r="G164" s="16" t="str">
        <f t="shared" si="15"/>
        <v xml:space="preserve">Brainal 30mg filmtabletta 100x  </v>
      </c>
      <c r="H164" s="16"/>
      <c r="I164" s="16" t="s">
        <v>97</v>
      </c>
      <c r="J164" s="16">
        <v>100</v>
      </c>
      <c r="K164" s="16">
        <v>30</v>
      </c>
      <c r="L164" s="16"/>
      <c r="M164" s="16"/>
      <c r="N164" s="16"/>
      <c r="O164" s="41">
        <v>7600</v>
      </c>
      <c r="P164" s="41">
        <f t="shared" si="16"/>
        <v>76</v>
      </c>
      <c r="Q164" s="16" t="s">
        <v>30</v>
      </c>
      <c r="R164" s="45">
        <v>44839</v>
      </c>
      <c r="S164" s="16"/>
      <c r="T164" s="49"/>
      <c r="U164" s="14" t="s">
        <v>28</v>
      </c>
    </row>
    <row r="165" spans="1:21" s="14" customFormat="1" ht="15" x14ac:dyDescent="0.2">
      <c r="A165" s="16"/>
      <c r="B165" s="16" t="s">
        <v>365</v>
      </c>
      <c r="C165" s="16" t="s">
        <v>366</v>
      </c>
      <c r="D165" s="16" t="s">
        <v>366</v>
      </c>
      <c r="E165" s="16" t="s">
        <v>370</v>
      </c>
      <c r="F165" s="16"/>
      <c r="G165" s="16" t="str">
        <f t="shared" si="15"/>
        <v xml:space="preserve">Brainal 30mg filmtabletta 30x  </v>
      </c>
      <c r="H165" s="16"/>
      <c r="I165" s="16" t="s">
        <v>97</v>
      </c>
      <c r="J165" s="16">
        <v>30</v>
      </c>
      <c r="K165" s="16">
        <v>30</v>
      </c>
      <c r="L165" s="16"/>
      <c r="M165" s="16" t="s">
        <v>145</v>
      </c>
      <c r="N165" s="16" t="s">
        <v>146</v>
      </c>
      <c r="O165" s="41">
        <v>3450</v>
      </c>
      <c r="P165" s="41">
        <f t="shared" si="16"/>
        <v>115</v>
      </c>
      <c r="Q165" s="16" t="s">
        <v>30</v>
      </c>
      <c r="R165" s="45">
        <v>44839</v>
      </c>
      <c r="S165" s="16"/>
      <c r="T165" s="49"/>
    </row>
    <row r="166" spans="1:21" s="14" customFormat="1" ht="15" x14ac:dyDescent="0.2">
      <c r="A166" s="16"/>
      <c r="B166" s="16" t="s">
        <v>472</v>
      </c>
      <c r="C166" s="16" t="s">
        <v>473</v>
      </c>
      <c r="D166" s="16" t="s">
        <v>473</v>
      </c>
      <c r="E166" s="16" t="s">
        <v>477</v>
      </c>
      <c r="F166" s="16"/>
      <c r="G166" s="16" t="str">
        <f t="shared" si="15"/>
        <v xml:space="preserve">Dexamethason 0,5mg Jenapharm tbl 100x  </v>
      </c>
      <c r="H166" s="16"/>
      <c r="I166" s="16" t="s">
        <v>97</v>
      </c>
      <c r="J166" s="16">
        <v>100</v>
      </c>
      <c r="K166" s="16">
        <v>0.5</v>
      </c>
      <c r="L166" s="16"/>
      <c r="M166" s="16" t="s">
        <v>1271</v>
      </c>
      <c r="N166" s="16" t="s">
        <v>36</v>
      </c>
      <c r="O166" s="41">
        <v>3685</v>
      </c>
      <c r="P166" s="41">
        <f t="shared" si="16"/>
        <v>36.85</v>
      </c>
      <c r="Q166" s="16" t="s">
        <v>30</v>
      </c>
      <c r="R166" s="45">
        <v>44839</v>
      </c>
      <c r="S166" s="16"/>
      <c r="T166" s="49"/>
    </row>
    <row r="167" spans="1:21" s="14" customFormat="1" ht="15" x14ac:dyDescent="0.2">
      <c r="A167" s="16"/>
      <c r="B167" s="16" t="s">
        <v>486</v>
      </c>
      <c r="C167" s="16" t="s">
        <v>487</v>
      </c>
      <c r="D167" s="16" t="s">
        <v>490</v>
      </c>
      <c r="E167" s="16" t="s">
        <v>1331</v>
      </c>
      <c r="F167" s="16"/>
      <c r="G167" s="16" t="str">
        <f t="shared" si="15"/>
        <v xml:space="preserve">Prednisolut 25mg por és oldószer 6x  </v>
      </c>
      <c r="H167" s="16"/>
      <c r="I167" s="16" t="s">
        <v>55</v>
      </c>
      <c r="J167" s="16">
        <v>6</v>
      </c>
      <c r="K167" s="16">
        <v>25</v>
      </c>
      <c r="L167" s="16"/>
      <c r="M167" s="16"/>
      <c r="N167" s="16"/>
      <c r="O167" s="41">
        <v>7280</v>
      </c>
      <c r="P167" s="41">
        <f t="shared" si="16"/>
        <v>1213.3333333333333</v>
      </c>
      <c r="Q167" s="16" t="s">
        <v>30</v>
      </c>
      <c r="R167" s="45">
        <v>44839</v>
      </c>
      <c r="S167" s="16"/>
      <c r="T167" s="49"/>
    </row>
    <row r="168" spans="1:21" s="14" customFormat="1" ht="15" x14ac:dyDescent="0.2">
      <c r="A168" s="16"/>
      <c r="B168" s="16" t="s">
        <v>504</v>
      </c>
      <c r="C168" s="16" t="s">
        <v>506</v>
      </c>
      <c r="D168" s="16" t="s">
        <v>1714</v>
      </c>
      <c r="E168" s="16" t="s">
        <v>510</v>
      </c>
      <c r="F168" s="16"/>
      <c r="G168" s="16" t="str">
        <f t="shared" si="15"/>
        <v xml:space="preserve">Hydrocortison VUAB 100mg por old inj 1x  </v>
      </c>
      <c r="H168" s="16"/>
      <c r="I168" s="16" t="s">
        <v>55</v>
      </c>
      <c r="J168" s="16">
        <v>1</v>
      </c>
      <c r="K168" s="16">
        <v>100</v>
      </c>
      <c r="L168" s="16"/>
      <c r="M168" s="16" t="s">
        <v>511</v>
      </c>
      <c r="N168" s="16" t="s">
        <v>512</v>
      </c>
      <c r="O168" s="41">
        <v>3140</v>
      </c>
      <c r="P168" s="41">
        <f t="shared" si="16"/>
        <v>3140</v>
      </c>
      <c r="Q168" s="16" t="s">
        <v>30</v>
      </c>
      <c r="R168" s="45">
        <v>44839</v>
      </c>
      <c r="S168" s="16"/>
      <c r="T168" s="49"/>
      <c r="U168" s="14" t="s">
        <v>28</v>
      </c>
    </row>
    <row r="169" spans="1:21" s="14" customFormat="1" ht="15" x14ac:dyDescent="0.2">
      <c r="A169" s="16"/>
      <c r="B169" s="16" t="s">
        <v>554</v>
      </c>
      <c r="C169" s="16" t="s">
        <v>555</v>
      </c>
      <c r="D169" s="16" t="s">
        <v>1715</v>
      </c>
      <c r="E169" s="16" t="s">
        <v>1716</v>
      </c>
      <c r="F169" s="16"/>
      <c r="G169" s="16" t="str">
        <f t="shared" si="15"/>
        <v xml:space="preserve">Fluclox Stragen 1g por old inj inf 10x  </v>
      </c>
      <c r="H169" s="16"/>
      <c r="I169" s="16" t="s">
        <v>55</v>
      </c>
      <c r="J169" s="16">
        <v>10</v>
      </c>
      <c r="K169" s="16">
        <v>1000</v>
      </c>
      <c r="L169" s="16"/>
      <c r="M169" s="16" t="s">
        <v>1271</v>
      </c>
      <c r="N169" s="16" t="s">
        <v>36</v>
      </c>
      <c r="O169" s="41">
        <v>18750</v>
      </c>
      <c r="P169" s="41">
        <f t="shared" si="16"/>
        <v>1875</v>
      </c>
      <c r="Q169" s="16" t="s">
        <v>30</v>
      </c>
      <c r="R169" s="45">
        <v>44839</v>
      </c>
      <c r="S169" s="16"/>
      <c r="T169" s="49"/>
    </row>
    <row r="170" spans="1:21" s="14" customFormat="1" ht="15" x14ac:dyDescent="0.2">
      <c r="A170" s="16"/>
      <c r="B170" s="16" t="s">
        <v>564</v>
      </c>
      <c r="C170" s="16" t="s">
        <v>565</v>
      </c>
      <c r="D170" s="16" t="s">
        <v>565</v>
      </c>
      <c r="E170" s="16" t="s">
        <v>1717</v>
      </c>
      <c r="F170" s="16"/>
      <c r="G170" s="16" t="str">
        <f t="shared" si="15"/>
        <v xml:space="preserve">Cefurox Basics 500mg tabletta 12x  </v>
      </c>
      <c r="H170" s="16"/>
      <c r="I170" s="16" t="s">
        <v>97</v>
      </c>
      <c r="J170" s="16">
        <v>12</v>
      </c>
      <c r="K170" s="16">
        <v>500</v>
      </c>
      <c r="L170" s="16"/>
      <c r="M170" s="16"/>
      <c r="N170" s="16"/>
      <c r="O170" s="41">
        <v>5460</v>
      </c>
      <c r="P170" s="41">
        <f t="shared" si="16"/>
        <v>455</v>
      </c>
      <c r="Q170" s="16" t="s">
        <v>30</v>
      </c>
      <c r="R170" s="45">
        <v>44839</v>
      </c>
      <c r="S170" s="16"/>
      <c r="T170" s="49"/>
    </row>
    <row r="171" spans="1:21" s="14" customFormat="1" ht="15" x14ac:dyDescent="0.2">
      <c r="A171" s="16"/>
      <c r="B171" s="16" t="s">
        <v>590</v>
      </c>
      <c r="C171" s="16" t="s">
        <v>591</v>
      </c>
      <c r="D171" s="16" t="s">
        <v>1718</v>
      </c>
      <c r="E171" s="16" t="s">
        <v>1719</v>
      </c>
      <c r="F171" s="16"/>
      <c r="G171" s="16" t="str">
        <f t="shared" si="15"/>
        <v xml:space="preserve">Cotrim Ratiopharm SF 480mg/5ml inj 5x  </v>
      </c>
      <c r="H171" s="16"/>
      <c r="I171" s="16" t="s">
        <v>55</v>
      </c>
      <c r="J171" s="16">
        <v>5</v>
      </c>
      <c r="K171" s="16">
        <v>480</v>
      </c>
      <c r="L171" s="16"/>
      <c r="M171" s="16" t="s">
        <v>1271</v>
      </c>
      <c r="N171" s="16" t="s">
        <v>36</v>
      </c>
      <c r="O171" s="41">
        <v>5050</v>
      </c>
      <c r="P171" s="41">
        <f t="shared" si="16"/>
        <v>1010</v>
      </c>
      <c r="Q171" s="16" t="s">
        <v>30</v>
      </c>
      <c r="R171" s="45">
        <v>44839</v>
      </c>
      <c r="S171" s="16"/>
      <c r="T171" s="49"/>
    </row>
    <row r="172" spans="1:21" s="14" customFormat="1" ht="15" x14ac:dyDescent="0.2">
      <c r="A172" s="16"/>
      <c r="B172" s="16" t="s">
        <v>1720</v>
      </c>
      <c r="C172" s="16" t="s">
        <v>1067</v>
      </c>
      <c r="D172" s="16" t="s">
        <v>1067</v>
      </c>
      <c r="E172" s="16" t="s">
        <v>1721</v>
      </c>
      <c r="F172" s="16"/>
      <c r="G172" s="16" t="str">
        <f t="shared" si="15"/>
        <v xml:space="preserve">GANCICLOVIR Accord 500 mg Plv.f.Konz.z.H.e.Inf.L. 5x  </v>
      </c>
      <c r="H172" s="16"/>
      <c r="I172" s="16" t="s">
        <v>55</v>
      </c>
      <c r="J172" s="16">
        <v>5</v>
      </c>
      <c r="K172" s="16">
        <v>500</v>
      </c>
      <c r="L172" s="16" t="s">
        <v>572</v>
      </c>
      <c r="M172" s="16" t="s">
        <v>35</v>
      </c>
      <c r="N172" s="16" t="s">
        <v>36</v>
      </c>
      <c r="O172" s="41">
        <v>134990</v>
      </c>
      <c r="P172" s="41">
        <f t="shared" si="16"/>
        <v>26998</v>
      </c>
      <c r="Q172" s="16" t="s">
        <v>30</v>
      </c>
      <c r="R172" s="45">
        <v>44855</v>
      </c>
      <c r="S172" s="16"/>
      <c r="T172" s="49"/>
      <c r="U172" s="14" t="s">
        <v>28</v>
      </c>
    </row>
    <row r="173" spans="1:21" s="14" customFormat="1" ht="15" x14ac:dyDescent="0.2">
      <c r="A173" s="16"/>
      <c r="B173" s="16" t="s">
        <v>668</v>
      </c>
      <c r="C173" s="16" t="s">
        <v>669</v>
      </c>
      <c r="D173" s="16" t="s">
        <v>670</v>
      </c>
      <c r="E173" s="16" t="s">
        <v>676</v>
      </c>
      <c r="F173" s="16"/>
      <c r="G173" s="16" t="str">
        <f t="shared" si="15"/>
        <v xml:space="preserve">Dukoral szuszp és pezsgőgran szuszp 2x  </v>
      </c>
      <c r="H173" s="16"/>
      <c r="I173" s="16" t="s">
        <v>1722</v>
      </c>
      <c r="J173" s="16">
        <v>2</v>
      </c>
      <c r="K173" s="16">
        <v>1</v>
      </c>
      <c r="L173" s="16"/>
      <c r="M173" s="16" t="s">
        <v>35</v>
      </c>
      <c r="N173" s="16" t="s">
        <v>36</v>
      </c>
      <c r="O173" s="41">
        <v>26600</v>
      </c>
      <c r="P173" s="41">
        <f t="shared" si="16"/>
        <v>13300</v>
      </c>
      <c r="Q173" s="16" t="s">
        <v>30</v>
      </c>
      <c r="R173" s="45">
        <v>44896</v>
      </c>
      <c r="S173" s="16"/>
      <c r="T173" s="49"/>
    </row>
    <row r="174" spans="1:21" s="14" customFormat="1" ht="15" x14ac:dyDescent="0.2">
      <c r="A174" s="16"/>
      <c r="B174" s="16" t="s">
        <v>729</v>
      </c>
      <c r="C174" s="16" t="s">
        <v>730</v>
      </c>
      <c r="D174" s="16" t="s">
        <v>1723</v>
      </c>
      <c r="E174" s="16" t="s">
        <v>1724</v>
      </c>
      <c r="F174" s="16"/>
      <c r="G174" s="16" t="str">
        <f t="shared" si="15"/>
        <v xml:space="preserve">Ara-cell 20mg/ml old inj 40mg 10x  </v>
      </c>
      <c r="H174" s="16"/>
      <c r="I174" s="16" t="s">
        <v>55</v>
      </c>
      <c r="J174" s="16">
        <v>10</v>
      </c>
      <c r="K174" s="16">
        <v>40</v>
      </c>
      <c r="L174" s="16"/>
      <c r="M174" s="16" t="s">
        <v>1271</v>
      </c>
      <c r="N174" s="16" t="s">
        <v>36</v>
      </c>
      <c r="O174" s="41">
        <v>12440</v>
      </c>
      <c r="P174" s="41">
        <f t="shared" si="16"/>
        <v>1244</v>
      </c>
      <c r="Q174" s="16" t="s">
        <v>30</v>
      </c>
      <c r="R174" s="45">
        <v>44839</v>
      </c>
      <c r="S174" s="16"/>
      <c r="T174" s="49"/>
      <c r="U174" s="14" t="s">
        <v>28</v>
      </c>
    </row>
    <row r="175" spans="1:21" s="14" customFormat="1" ht="15" x14ac:dyDescent="0.2">
      <c r="A175" s="16"/>
      <c r="B175" s="16" t="s">
        <v>1725</v>
      </c>
      <c r="C175" s="16" t="s">
        <v>1726</v>
      </c>
      <c r="D175" s="16" t="s">
        <v>1726</v>
      </c>
      <c r="E175" s="16" t="s">
        <v>1727</v>
      </c>
      <c r="F175" s="16"/>
      <c r="G175" s="16" t="str">
        <f t="shared" si="15"/>
        <v xml:space="preserve">Gemcitabine Acc 100mg/ml knc inj 20ml 1x  </v>
      </c>
      <c r="H175" s="16"/>
      <c r="I175" s="16" t="s">
        <v>55</v>
      </c>
      <c r="J175" s="16">
        <v>1</v>
      </c>
      <c r="K175" s="16">
        <v>2000</v>
      </c>
      <c r="L175" s="16"/>
      <c r="M175" s="16"/>
      <c r="N175" s="16"/>
      <c r="O175" s="41">
        <v>38400</v>
      </c>
      <c r="P175" s="41">
        <f t="shared" si="16"/>
        <v>38400</v>
      </c>
      <c r="Q175" s="16" t="s">
        <v>30</v>
      </c>
      <c r="R175" s="45">
        <v>44839</v>
      </c>
      <c r="S175" s="16"/>
      <c r="T175" s="49"/>
    </row>
    <row r="176" spans="1:21" s="14" customFormat="1" ht="15" x14ac:dyDescent="0.2">
      <c r="A176" s="16"/>
      <c r="B176" s="16" t="s">
        <v>1728</v>
      </c>
      <c r="C176" s="16" t="s">
        <v>1729</v>
      </c>
      <c r="D176" s="16" t="s">
        <v>1729</v>
      </c>
      <c r="E176" s="16" t="s">
        <v>1730</v>
      </c>
      <c r="F176" s="16"/>
      <c r="G176" s="16" t="str">
        <f t="shared" si="15"/>
        <v xml:space="preserve">DOCETAXEL Accord 80 mg/4 ml Konz.z.Her.e.Inf.-L. 1 St  </v>
      </c>
      <c r="H176" s="16"/>
      <c r="I176" s="16" t="s">
        <v>55</v>
      </c>
      <c r="J176" s="16">
        <v>1</v>
      </c>
      <c r="K176" s="16">
        <v>80</v>
      </c>
      <c r="L176" s="16"/>
      <c r="M176" s="16" t="s">
        <v>35</v>
      </c>
      <c r="N176" s="16" t="s">
        <v>36</v>
      </c>
      <c r="O176" s="41">
        <v>274300</v>
      </c>
      <c r="P176" s="41">
        <f t="shared" si="16"/>
        <v>274300</v>
      </c>
      <c r="Q176" s="16" t="s">
        <v>30</v>
      </c>
      <c r="R176" s="45">
        <v>44936</v>
      </c>
      <c r="S176" s="16"/>
      <c r="T176" s="49"/>
    </row>
    <row r="177" spans="1:21" s="14" customFormat="1" ht="15" x14ac:dyDescent="0.2">
      <c r="A177" s="16"/>
      <c r="B177" s="16" t="s">
        <v>1728</v>
      </c>
      <c r="C177" s="16" t="s">
        <v>1729</v>
      </c>
      <c r="D177" s="16" t="s">
        <v>1729</v>
      </c>
      <c r="E177" s="16" t="s">
        <v>1731</v>
      </c>
      <c r="F177" s="16"/>
      <c r="G177" s="16" t="str">
        <f t="shared" si="15"/>
        <v xml:space="preserve">DOCETAXEL Accord 160 mg/8 ml Konz.z.Her.e.Inf.-L. 1 St  </v>
      </c>
      <c r="H177" s="16"/>
      <c r="I177" s="16" t="s">
        <v>55</v>
      </c>
      <c r="J177" s="16">
        <v>1</v>
      </c>
      <c r="K177" s="16">
        <v>160</v>
      </c>
      <c r="L177" s="16"/>
      <c r="M177" s="16" t="s">
        <v>35</v>
      </c>
      <c r="N177" s="16" t="s">
        <v>36</v>
      </c>
      <c r="O177" s="41">
        <v>553180</v>
      </c>
      <c r="P177" s="41">
        <f t="shared" si="16"/>
        <v>553180</v>
      </c>
      <c r="Q177" s="16" t="s">
        <v>30</v>
      </c>
      <c r="R177" s="45">
        <v>44936</v>
      </c>
      <c r="S177" s="16"/>
      <c r="T177" s="49"/>
    </row>
    <row r="178" spans="1:21" s="14" customFormat="1" ht="15" x14ac:dyDescent="0.2">
      <c r="A178" s="16"/>
      <c r="B178" s="16" t="s">
        <v>756</v>
      </c>
      <c r="C178" s="16" t="s">
        <v>757</v>
      </c>
      <c r="D178" s="16" t="s">
        <v>757</v>
      </c>
      <c r="E178" s="16" t="s">
        <v>1732</v>
      </c>
      <c r="F178" s="16"/>
      <c r="G178" s="16" t="str">
        <f t="shared" si="15"/>
        <v xml:space="preserve">Irinotecan Kabi 20mg/ml konc inf 5ml 1x  </v>
      </c>
      <c r="H178" s="16"/>
      <c r="I178" s="16" t="s">
        <v>55</v>
      </c>
      <c r="J178" s="16">
        <v>1</v>
      </c>
      <c r="K178" s="16">
        <v>100</v>
      </c>
      <c r="L178" s="16"/>
      <c r="M178" s="16"/>
      <c r="N178" s="16"/>
      <c r="O178" s="41">
        <v>8540</v>
      </c>
      <c r="P178" s="41">
        <f t="shared" si="16"/>
        <v>8540</v>
      </c>
      <c r="Q178" s="16" t="s">
        <v>30</v>
      </c>
      <c r="R178" s="45">
        <v>44839</v>
      </c>
      <c r="S178" s="16"/>
      <c r="T178" s="49"/>
    </row>
    <row r="179" spans="1:21" s="14" customFormat="1" ht="15" x14ac:dyDescent="0.2">
      <c r="A179" s="16"/>
      <c r="B179" s="16" t="s">
        <v>756</v>
      </c>
      <c r="C179" s="16" t="s">
        <v>757</v>
      </c>
      <c r="D179" s="16" t="s">
        <v>757</v>
      </c>
      <c r="E179" s="16" t="s">
        <v>1278</v>
      </c>
      <c r="F179" s="16"/>
      <c r="G179" s="16" t="str">
        <f t="shared" si="15"/>
        <v xml:space="preserve">Irinotecan Kabi 20mg/ml konc inf 25ml 1x  </v>
      </c>
      <c r="H179" s="16"/>
      <c r="I179" s="16" t="s">
        <v>55</v>
      </c>
      <c r="J179" s="16">
        <v>1</v>
      </c>
      <c r="K179" s="16">
        <v>500</v>
      </c>
      <c r="L179" s="16"/>
      <c r="M179" s="16"/>
      <c r="N179" s="16"/>
      <c r="O179" s="41">
        <v>42980</v>
      </c>
      <c r="P179" s="41">
        <f t="shared" si="16"/>
        <v>42980</v>
      </c>
      <c r="Q179" s="16" t="s">
        <v>30</v>
      </c>
      <c r="R179" s="45">
        <v>44839</v>
      </c>
      <c r="S179" s="16"/>
      <c r="T179" s="49"/>
    </row>
    <row r="180" spans="1:21" s="14" customFormat="1" ht="15" x14ac:dyDescent="0.2">
      <c r="A180" s="16"/>
      <c r="B180" s="16" t="s">
        <v>767</v>
      </c>
      <c r="C180" s="16" t="s">
        <v>768</v>
      </c>
      <c r="D180" s="16" t="s">
        <v>768</v>
      </c>
      <c r="E180" s="16" t="s">
        <v>771</v>
      </c>
      <c r="F180" s="16"/>
      <c r="G180" s="16" t="str">
        <f t="shared" si="15"/>
        <v xml:space="preserve">Mitomycin Med 1mg/ml por inj-hoz 20mg 1x  </v>
      </c>
      <c r="H180" s="16"/>
      <c r="I180" s="16" t="s">
        <v>55</v>
      </c>
      <c r="J180" s="16">
        <v>1</v>
      </c>
      <c r="K180" s="16">
        <v>20</v>
      </c>
      <c r="L180" s="16"/>
      <c r="M180" s="16" t="s">
        <v>1271</v>
      </c>
      <c r="N180" s="16" t="s">
        <v>36</v>
      </c>
      <c r="O180" s="41">
        <v>62700</v>
      </c>
      <c r="P180" s="41">
        <f t="shared" si="16"/>
        <v>62700</v>
      </c>
      <c r="Q180" s="16" t="s">
        <v>30</v>
      </c>
      <c r="R180" s="45">
        <v>44839</v>
      </c>
      <c r="S180" s="16"/>
      <c r="T180" s="49"/>
      <c r="U180" s="14" t="s">
        <v>28</v>
      </c>
    </row>
    <row r="181" spans="1:21" s="48" customFormat="1" ht="15" x14ac:dyDescent="0.2">
      <c r="A181" s="16"/>
      <c r="B181" s="16" t="s">
        <v>1733</v>
      </c>
      <c r="C181" s="16" t="s">
        <v>811</v>
      </c>
      <c r="D181" s="16" t="s">
        <v>811</v>
      </c>
      <c r="E181" s="16" t="s">
        <v>1734</v>
      </c>
      <c r="F181" s="16"/>
      <c r="G181" s="16" t="str">
        <f t="shared" si="15"/>
        <v xml:space="preserve">Piroxicam Ratio 20mg/ml old inj 1ml 10x  </v>
      </c>
      <c r="H181" s="16"/>
      <c r="I181" s="16" t="s">
        <v>55</v>
      </c>
      <c r="J181" s="16">
        <v>10</v>
      </c>
      <c r="K181" s="16">
        <v>20</v>
      </c>
      <c r="L181" s="16"/>
      <c r="M181" s="16" t="s">
        <v>1271</v>
      </c>
      <c r="N181" s="16" t="s">
        <v>36</v>
      </c>
      <c r="O181" s="41">
        <v>2940</v>
      </c>
      <c r="P181" s="41">
        <f t="shared" si="16"/>
        <v>294</v>
      </c>
      <c r="Q181" s="16" t="s">
        <v>30</v>
      </c>
      <c r="R181" s="45">
        <v>44839</v>
      </c>
      <c r="S181" s="16"/>
      <c r="T181" s="49"/>
      <c r="U181" s="14"/>
    </row>
    <row r="182" spans="1:21" s="14" customFormat="1" ht="15" x14ac:dyDescent="0.2">
      <c r="A182" s="16"/>
      <c r="B182" s="16" t="s">
        <v>939</v>
      </c>
      <c r="C182" s="16" t="s">
        <v>944</v>
      </c>
      <c r="D182" s="16" t="s">
        <v>944</v>
      </c>
      <c r="E182" s="16" t="s">
        <v>1735</v>
      </c>
      <c r="F182" s="16"/>
      <c r="G182" s="16" t="str">
        <f t="shared" si="15"/>
        <v xml:space="preserve">Diacomit 500mg kemény kapszula 60x  </v>
      </c>
      <c r="H182" s="16"/>
      <c r="I182" s="16" t="s">
        <v>97</v>
      </c>
      <c r="J182" s="16">
        <v>60</v>
      </c>
      <c r="K182" s="16">
        <v>500</v>
      </c>
      <c r="L182" s="16"/>
      <c r="M182" s="16"/>
      <c r="N182" s="16"/>
      <c r="O182" s="41">
        <v>205980</v>
      </c>
      <c r="P182" s="41">
        <f t="shared" si="16"/>
        <v>3433</v>
      </c>
      <c r="Q182" s="16" t="s">
        <v>30</v>
      </c>
      <c r="R182" s="45">
        <v>44839</v>
      </c>
      <c r="S182" s="16"/>
      <c r="T182" s="49"/>
    </row>
    <row r="183" spans="1:21" s="14" customFormat="1" ht="15" x14ac:dyDescent="0.2">
      <c r="A183" s="16"/>
      <c r="B183" s="16" t="s">
        <v>945</v>
      </c>
      <c r="C183" s="16" t="s">
        <v>946</v>
      </c>
      <c r="D183" s="16" t="s">
        <v>947</v>
      </c>
      <c r="E183" s="16" t="s">
        <v>1736</v>
      </c>
      <c r="F183" s="16"/>
      <c r="G183" s="16" t="str">
        <f t="shared" si="15"/>
        <v xml:space="preserve">Fycompa 4mg filmtabletta 28x  </v>
      </c>
      <c r="H183" s="16"/>
      <c r="I183" s="16" t="s">
        <v>97</v>
      </c>
      <c r="J183" s="16">
        <v>28</v>
      </c>
      <c r="K183" s="16">
        <v>4</v>
      </c>
      <c r="L183" s="16"/>
      <c r="M183" s="16" t="s">
        <v>1737</v>
      </c>
      <c r="N183" s="16" t="s">
        <v>674</v>
      </c>
      <c r="O183" s="41">
        <v>44900</v>
      </c>
      <c r="P183" s="41">
        <f t="shared" si="16"/>
        <v>1603.5714285714287</v>
      </c>
      <c r="Q183" s="16" t="s">
        <v>30</v>
      </c>
      <c r="R183" s="45">
        <v>44839</v>
      </c>
      <c r="S183" s="16"/>
      <c r="T183" s="49"/>
    </row>
    <row r="184" spans="1:21" s="14" customFormat="1" ht="15" x14ac:dyDescent="0.2">
      <c r="A184" s="16"/>
      <c r="B184" s="16" t="s">
        <v>945</v>
      </c>
      <c r="C184" s="16" t="s">
        <v>947</v>
      </c>
      <c r="D184" s="16" t="s">
        <v>947</v>
      </c>
      <c r="E184" s="16" t="s">
        <v>1738</v>
      </c>
      <c r="F184" s="16"/>
      <c r="G184" s="16" t="str">
        <f t="shared" si="15"/>
        <v xml:space="preserve">Fycompa 8mg filmtabletta 28x  </v>
      </c>
      <c r="H184" s="16"/>
      <c r="I184" s="16" t="s">
        <v>97</v>
      </c>
      <c r="J184" s="16">
        <v>28</v>
      </c>
      <c r="K184" s="16">
        <v>8</v>
      </c>
      <c r="L184" s="16"/>
      <c r="M184" s="16"/>
      <c r="N184" s="16"/>
      <c r="O184" s="41">
        <v>44900</v>
      </c>
      <c r="P184" s="41">
        <f t="shared" si="16"/>
        <v>1603.5714285714287</v>
      </c>
      <c r="Q184" s="16" t="s">
        <v>30</v>
      </c>
      <c r="R184" s="45">
        <v>44839</v>
      </c>
      <c r="S184" s="16"/>
      <c r="T184" s="49"/>
    </row>
    <row r="185" spans="1:21" s="14" customFormat="1" ht="15" x14ac:dyDescent="0.2">
      <c r="A185" s="16"/>
      <c r="B185" s="16" t="s">
        <v>945</v>
      </c>
      <c r="C185" s="16" t="s">
        <v>947</v>
      </c>
      <c r="D185" s="16" t="s">
        <v>947</v>
      </c>
      <c r="E185" s="16" t="s">
        <v>1739</v>
      </c>
      <c r="F185" s="16"/>
      <c r="G185" s="16" t="str">
        <f t="shared" si="15"/>
        <v xml:space="preserve">Fycompa 10mg filmtabletta 28x  </v>
      </c>
      <c r="H185" s="16"/>
      <c r="I185" s="16" t="s">
        <v>97</v>
      </c>
      <c r="J185" s="16">
        <v>28</v>
      </c>
      <c r="K185" s="16">
        <v>10</v>
      </c>
      <c r="L185" s="16"/>
      <c r="M185" s="16"/>
      <c r="N185" s="16"/>
      <c r="O185" s="41">
        <v>49480</v>
      </c>
      <c r="P185" s="41">
        <f t="shared" si="16"/>
        <v>1767.1428571428571</v>
      </c>
      <c r="Q185" s="16" t="s">
        <v>30</v>
      </c>
      <c r="R185" s="45">
        <v>44839</v>
      </c>
      <c r="S185" s="16"/>
      <c r="T185" s="49"/>
    </row>
    <row r="186" spans="1:21" s="14" customFormat="1" ht="15" x14ac:dyDescent="0.2">
      <c r="A186" s="16"/>
      <c r="B186" s="16" t="s">
        <v>959</v>
      </c>
      <c r="C186" s="16" t="s">
        <v>960</v>
      </c>
      <c r="D186" s="16" t="s">
        <v>960</v>
      </c>
      <c r="E186" s="16" t="s">
        <v>1740</v>
      </c>
      <c r="F186" s="16"/>
      <c r="G186" s="16" t="str">
        <f t="shared" si="15"/>
        <v xml:space="preserve">Selegilin Stada 5mg tabletta 100x  </v>
      </c>
      <c r="H186" s="16"/>
      <c r="I186" s="16" t="s">
        <v>97</v>
      </c>
      <c r="J186" s="16">
        <v>100</v>
      </c>
      <c r="K186" s="16">
        <v>5</v>
      </c>
      <c r="L186" s="16"/>
      <c r="M186" s="16"/>
      <c r="N186" s="16"/>
      <c r="O186" s="41">
        <v>12400</v>
      </c>
      <c r="P186" s="41">
        <f t="shared" si="16"/>
        <v>124</v>
      </c>
      <c r="Q186" s="16" t="s">
        <v>30</v>
      </c>
      <c r="R186" s="45">
        <v>44839</v>
      </c>
      <c r="S186" s="16"/>
      <c r="T186" s="49"/>
    </row>
    <row r="187" spans="1:21" s="14" customFormat="1" ht="15" x14ac:dyDescent="0.2">
      <c r="A187" s="16"/>
      <c r="B187" s="16" t="s">
        <v>986</v>
      </c>
      <c r="C187" s="16" t="s">
        <v>987</v>
      </c>
      <c r="D187" s="16" t="s">
        <v>987</v>
      </c>
      <c r="E187" s="16" t="s">
        <v>988</v>
      </c>
      <c r="F187" s="16"/>
      <c r="G187" s="16" t="str">
        <f t="shared" si="15"/>
        <v xml:space="preserve">Disulfiram WZF 100mg implant tbl 10x  </v>
      </c>
      <c r="H187" s="16"/>
      <c r="I187" s="16" t="s">
        <v>97</v>
      </c>
      <c r="J187" s="16">
        <v>10</v>
      </c>
      <c r="K187" s="16">
        <v>100</v>
      </c>
      <c r="L187" s="16"/>
      <c r="M187" s="16"/>
      <c r="N187" s="16"/>
      <c r="O187" s="41">
        <v>16440</v>
      </c>
      <c r="P187" s="41">
        <f t="shared" si="16"/>
        <v>1644</v>
      </c>
      <c r="Q187" s="16" t="s">
        <v>30</v>
      </c>
      <c r="R187" s="45">
        <v>44839</v>
      </c>
      <c r="S187" s="16"/>
      <c r="T187" s="49"/>
    </row>
    <row r="188" spans="1:21" s="50" customFormat="1" ht="15" x14ac:dyDescent="0.2">
      <c r="B188" s="50" t="s">
        <v>1289</v>
      </c>
      <c r="C188" s="52" t="s">
        <v>1418</v>
      </c>
      <c r="D188" s="50" t="s">
        <v>1741</v>
      </c>
      <c r="E188" s="50" t="s">
        <v>1742</v>
      </c>
      <c r="G188" s="50" t="str">
        <f t="shared" si="15"/>
        <v xml:space="preserve">Patentblau V 25mg/ml old injekció 2ml 5x  </v>
      </c>
      <c r="I188" s="52" t="s">
        <v>55</v>
      </c>
      <c r="J188" s="50">
        <v>5</v>
      </c>
      <c r="K188" s="50">
        <v>50</v>
      </c>
      <c r="M188" s="52" t="s">
        <v>731</v>
      </c>
      <c r="N188" s="53" t="s">
        <v>732</v>
      </c>
      <c r="O188" s="51">
        <v>109000</v>
      </c>
      <c r="P188" s="54">
        <f t="shared" si="16"/>
        <v>21800</v>
      </c>
      <c r="Q188" s="52" t="s">
        <v>30</v>
      </c>
      <c r="R188" s="45">
        <v>44930</v>
      </c>
      <c r="S188" s="52"/>
      <c r="T188" s="55"/>
    </row>
    <row r="189" spans="1:21" s="50" customFormat="1" ht="15" x14ac:dyDescent="0.2">
      <c r="B189" s="50" t="s">
        <v>1743</v>
      </c>
      <c r="C189" s="52" t="s">
        <v>1744</v>
      </c>
      <c r="D189" s="50" t="s">
        <v>1744</v>
      </c>
      <c r="E189" s="50" t="s">
        <v>1745</v>
      </c>
      <c r="G189" s="50" t="str">
        <f t="shared" si="15"/>
        <v xml:space="preserve">Onco-BCG Inj BCG for Immunotherapy 1x  </v>
      </c>
      <c r="I189" s="52" t="s">
        <v>55</v>
      </c>
      <c r="J189" s="50">
        <v>1</v>
      </c>
      <c r="K189" s="50">
        <v>40</v>
      </c>
      <c r="M189" s="52" t="s">
        <v>1665</v>
      </c>
      <c r="N189" s="53" t="s">
        <v>1666</v>
      </c>
      <c r="O189" s="51">
        <v>30276</v>
      </c>
      <c r="P189" s="54">
        <f t="shared" si="16"/>
        <v>30276</v>
      </c>
      <c r="Q189" s="52" t="s">
        <v>30</v>
      </c>
      <c r="R189" s="45">
        <v>44930</v>
      </c>
      <c r="S189" s="52"/>
      <c r="T189" s="55"/>
      <c r="U189" s="14"/>
    </row>
    <row r="190" spans="1:21" s="14" customFormat="1" ht="25.5" x14ac:dyDescent="0.2">
      <c r="A190" s="16"/>
      <c r="B190" s="50" t="s">
        <v>1397</v>
      </c>
      <c r="C190" s="52" t="s">
        <v>1398</v>
      </c>
      <c r="D190" s="50" t="s">
        <v>1746</v>
      </c>
      <c r="E190" s="50" t="s">
        <v>1747</v>
      </c>
      <c r="F190" s="50"/>
      <c r="G190" s="50" t="str">
        <f t="shared" si="15"/>
        <v xml:space="preserve">Morphin Biotika 1% inj 1ml 10x  </v>
      </c>
      <c r="H190" s="50"/>
      <c r="I190" s="52" t="s">
        <v>55</v>
      </c>
      <c r="J190" s="50">
        <v>10</v>
      </c>
      <c r="K190" s="50">
        <v>1</v>
      </c>
      <c r="L190" s="50"/>
      <c r="M190" s="52" t="s">
        <v>1323</v>
      </c>
      <c r="N190" s="53" t="s">
        <v>739</v>
      </c>
      <c r="O190" s="51">
        <v>1300</v>
      </c>
      <c r="P190" s="54">
        <f t="shared" si="16"/>
        <v>130</v>
      </c>
      <c r="Q190" s="52" t="s">
        <v>30</v>
      </c>
      <c r="R190" s="45">
        <v>44930</v>
      </c>
      <c r="S190" s="52"/>
      <c r="T190" s="55"/>
      <c r="U190" s="50"/>
    </row>
    <row r="191" spans="1:21" s="14" customFormat="1" ht="15" x14ac:dyDescent="0.2">
      <c r="A191" s="16"/>
      <c r="B191" s="16" t="s">
        <v>225</v>
      </c>
      <c r="C191" s="16" t="s">
        <v>226</v>
      </c>
      <c r="D191" s="16" t="s">
        <v>226</v>
      </c>
      <c r="E191" s="16" t="s">
        <v>233</v>
      </c>
      <c r="F191" s="16"/>
      <c r="G191" s="16" t="str">
        <f t="shared" si="15"/>
        <v xml:space="preserve">Lanicor 0,25mg/ml oldatos inj 1ml 5x  </v>
      </c>
      <c r="H191" s="16"/>
      <c r="I191" s="16" t="s">
        <v>55</v>
      </c>
      <c r="J191" s="16">
        <v>5</v>
      </c>
      <c r="K191" s="16">
        <v>0.25</v>
      </c>
      <c r="L191" s="16"/>
      <c r="M191" s="16"/>
      <c r="N191" s="16"/>
      <c r="O191" s="41">
        <v>5240</v>
      </c>
      <c r="P191" s="41">
        <f t="shared" si="16"/>
        <v>1048</v>
      </c>
      <c r="Q191" s="16" t="s">
        <v>30</v>
      </c>
      <c r="R191" s="45">
        <v>44930</v>
      </c>
      <c r="S191" s="16"/>
      <c r="T191" s="49"/>
      <c r="U191" s="49"/>
    </row>
    <row r="192" spans="1:21" s="50" customFormat="1" ht="25.5" x14ac:dyDescent="0.2">
      <c r="A192" s="16"/>
      <c r="B192" s="50" t="s">
        <v>1409</v>
      </c>
      <c r="C192" s="52" t="s">
        <v>1413</v>
      </c>
      <c r="D192" s="50" t="s">
        <v>1748</v>
      </c>
      <c r="E192" s="50" t="s">
        <v>1749</v>
      </c>
      <c r="G192" s="50" t="str">
        <f t="shared" si="15"/>
        <v xml:space="preserve">Fluoresceine Serb 10% old inj 5ml 10x  </v>
      </c>
      <c r="I192" s="52" t="s">
        <v>55</v>
      </c>
      <c r="J192" s="50">
        <v>10</v>
      </c>
      <c r="K192" s="50">
        <v>500</v>
      </c>
      <c r="M192" s="52" t="s">
        <v>664</v>
      </c>
      <c r="N192" s="53" t="s">
        <v>665</v>
      </c>
      <c r="O192" s="51">
        <v>26600</v>
      </c>
      <c r="P192" s="54">
        <f t="shared" si="16"/>
        <v>2660</v>
      </c>
      <c r="Q192" s="52" t="s">
        <v>30</v>
      </c>
      <c r="R192" s="45">
        <v>44930</v>
      </c>
      <c r="S192" s="52"/>
      <c r="T192" s="55"/>
      <c r="U192" s="14"/>
    </row>
    <row r="193" spans="1:21" s="14" customFormat="1" ht="15" x14ac:dyDescent="0.2">
      <c r="A193" s="16"/>
      <c r="B193" s="16" t="s">
        <v>49</v>
      </c>
      <c r="C193" s="16" t="s">
        <v>56</v>
      </c>
      <c r="D193" s="16" t="s">
        <v>56</v>
      </c>
      <c r="E193" s="16" t="s">
        <v>57</v>
      </c>
      <c r="F193" s="16"/>
      <c r="G193" s="16" t="str">
        <f t="shared" si="15"/>
        <v xml:space="preserve">Robinul 0,2 mg/ml old inj 1ml 5x  </v>
      </c>
      <c r="H193" s="16"/>
      <c r="I193" s="16" t="s">
        <v>55</v>
      </c>
      <c r="J193" s="16">
        <v>5</v>
      </c>
      <c r="K193" s="16">
        <v>0.2</v>
      </c>
      <c r="L193" s="16"/>
      <c r="M193" s="16"/>
      <c r="N193" s="16"/>
      <c r="O193" s="41">
        <v>9250</v>
      </c>
      <c r="P193" s="41">
        <f t="shared" si="16"/>
        <v>1850</v>
      </c>
      <c r="Q193" s="16" t="s">
        <v>30</v>
      </c>
      <c r="R193" s="45">
        <v>44937</v>
      </c>
      <c r="S193" s="16"/>
      <c r="T193" s="49"/>
    </row>
    <row r="194" spans="1:21" s="14" customFormat="1" ht="15" x14ac:dyDescent="0.2">
      <c r="A194" s="16"/>
      <c r="B194" s="16" t="s">
        <v>1279</v>
      </c>
      <c r="C194" s="16" t="s">
        <v>1280</v>
      </c>
      <c r="D194" s="16" t="s">
        <v>1646</v>
      </c>
      <c r="E194" s="16" t="s">
        <v>1750</v>
      </c>
      <c r="F194" s="16"/>
      <c r="G194" s="16" t="str">
        <f t="shared" si="15"/>
        <v xml:space="preserve">Septopal 30 lánc 1x  </v>
      </c>
      <c r="H194" s="16"/>
      <c r="I194" s="16" t="s">
        <v>1285</v>
      </c>
      <c r="J194" s="16">
        <v>1</v>
      </c>
      <c r="K194" s="16">
        <v>30</v>
      </c>
      <c r="L194" s="16"/>
      <c r="M194" s="16" t="s">
        <v>1271</v>
      </c>
      <c r="N194" s="16" t="s">
        <v>36</v>
      </c>
      <c r="O194" s="41">
        <v>95600</v>
      </c>
      <c r="P194" s="41">
        <f t="shared" si="16"/>
        <v>95600</v>
      </c>
      <c r="Q194" s="16" t="s">
        <v>30</v>
      </c>
      <c r="R194" s="45">
        <v>44937</v>
      </c>
      <c r="S194" s="16"/>
      <c r="T194" s="49"/>
    </row>
    <row r="195" spans="1:21" s="14" customFormat="1" ht="15" x14ac:dyDescent="0.2">
      <c r="A195" s="16"/>
      <c r="B195" s="16" t="s">
        <v>748</v>
      </c>
      <c r="C195" s="16" t="s">
        <v>749</v>
      </c>
      <c r="D195" s="16" t="s">
        <v>749</v>
      </c>
      <c r="E195" s="16" t="s">
        <v>1751</v>
      </c>
      <c r="F195" s="16"/>
      <c r="G195" s="16" t="str">
        <f t="shared" si="15"/>
        <v xml:space="preserve">Celltop 50mg lágy kapszula 20x  </v>
      </c>
      <c r="H195" s="16"/>
      <c r="I195" s="16" t="s">
        <v>97</v>
      </c>
      <c r="J195" s="16">
        <v>20</v>
      </c>
      <c r="K195" s="16">
        <v>50</v>
      </c>
      <c r="L195" s="16"/>
      <c r="M195" s="16" t="s">
        <v>1513</v>
      </c>
      <c r="N195" s="16" t="s">
        <v>953</v>
      </c>
      <c r="O195" s="41">
        <v>69615</v>
      </c>
      <c r="P195" s="41">
        <f t="shared" si="16"/>
        <v>3480.75</v>
      </c>
      <c r="Q195" s="16" t="s">
        <v>30</v>
      </c>
      <c r="R195" s="45">
        <v>44937</v>
      </c>
      <c r="S195" s="16"/>
      <c r="T195" s="49"/>
    </row>
    <row r="196" spans="1:21" s="14" customFormat="1" ht="15" x14ac:dyDescent="0.2">
      <c r="A196" s="16"/>
      <c r="B196" s="16" t="s">
        <v>1752</v>
      </c>
      <c r="C196" s="16" t="s">
        <v>1753</v>
      </c>
      <c r="D196" s="16" t="s">
        <v>1753</v>
      </c>
      <c r="E196" s="16" t="s">
        <v>1754</v>
      </c>
      <c r="F196" s="16"/>
      <c r="G196" s="16" t="str">
        <f t="shared" si="15"/>
        <v xml:space="preserve">Primaquine tabletta 15mg 100x  </v>
      </c>
      <c r="H196" s="16"/>
      <c r="I196" s="16" t="s">
        <v>55</v>
      </c>
      <c r="J196" s="16">
        <v>100</v>
      </c>
      <c r="K196" s="16">
        <v>15</v>
      </c>
      <c r="L196" s="16"/>
      <c r="M196" s="16"/>
      <c r="N196" s="16"/>
      <c r="O196" s="41">
        <v>89860</v>
      </c>
      <c r="P196" s="41">
        <f t="shared" si="16"/>
        <v>898.6</v>
      </c>
      <c r="Q196" s="16" t="s">
        <v>30</v>
      </c>
      <c r="R196" s="45">
        <v>44937</v>
      </c>
      <c r="S196" s="16"/>
      <c r="T196" s="49"/>
    </row>
    <row r="197" spans="1:21" s="14" customFormat="1" ht="15" x14ac:dyDescent="0.2">
      <c r="A197" s="16"/>
      <c r="B197" s="16" t="s">
        <v>1755</v>
      </c>
      <c r="C197" s="16" t="s">
        <v>1756</v>
      </c>
      <c r="D197" s="16" t="s">
        <v>1756</v>
      </c>
      <c r="E197" s="16" t="s">
        <v>1757</v>
      </c>
      <c r="F197" s="16"/>
      <c r="G197" s="16" t="str">
        <f t="shared" si="15"/>
        <v xml:space="preserve">Artesun 60mg por+oldószer old inj-hoz 1x  </v>
      </c>
      <c r="H197" s="16"/>
      <c r="I197" s="16" t="s">
        <v>55</v>
      </c>
      <c r="J197" s="16">
        <v>1</v>
      </c>
      <c r="K197" s="16">
        <v>60</v>
      </c>
      <c r="L197" s="16"/>
      <c r="M197" s="16"/>
      <c r="N197" s="16"/>
      <c r="O197" s="41">
        <v>85620</v>
      </c>
      <c r="P197" s="41">
        <f t="shared" si="16"/>
        <v>85620</v>
      </c>
      <c r="Q197" s="16" t="s">
        <v>30</v>
      </c>
      <c r="R197" s="45">
        <v>44937</v>
      </c>
      <c r="S197" s="16"/>
      <c r="T197" s="49"/>
    </row>
    <row r="198" spans="1:21" s="14" customFormat="1" ht="15" x14ac:dyDescent="0.2">
      <c r="A198" s="16"/>
      <c r="B198" s="16" t="s">
        <v>1758</v>
      </c>
      <c r="C198" s="16" t="s">
        <v>1186</v>
      </c>
      <c r="D198" s="16" t="s">
        <v>1186</v>
      </c>
      <c r="E198" s="16" t="s">
        <v>1759</v>
      </c>
      <c r="F198" s="16"/>
      <c r="G198" s="16" t="str">
        <f t="shared" si="15"/>
        <v xml:space="preserve">Lais Dermatophagoides subl tabletta 30x  </v>
      </c>
      <c r="H198" s="16"/>
      <c r="I198" s="16" t="s">
        <v>97</v>
      </c>
      <c r="J198" s="16">
        <v>30</v>
      </c>
      <c r="K198" s="16">
        <v>1000</v>
      </c>
      <c r="L198" s="16"/>
      <c r="M198" s="16"/>
      <c r="N198" s="16"/>
      <c r="O198" s="41">
        <v>62060</v>
      </c>
      <c r="P198" s="41">
        <f t="shared" si="16"/>
        <v>2068.6666666666665</v>
      </c>
      <c r="Q198" s="16" t="s">
        <v>30</v>
      </c>
      <c r="R198" s="45">
        <v>44937</v>
      </c>
      <c r="S198" s="16"/>
      <c r="T198" s="49"/>
    </row>
    <row r="199" spans="1:21" s="14" customFormat="1" ht="15" x14ac:dyDescent="0.2">
      <c r="A199" s="16"/>
      <c r="B199" s="16" t="s">
        <v>98</v>
      </c>
      <c r="C199" s="16" t="s">
        <v>99</v>
      </c>
      <c r="D199" s="16" t="s">
        <v>1760</v>
      </c>
      <c r="E199" s="16" t="s">
        <v>1761</v>
      </c>
      <c r="F199" s="16"/>
      <c r="G199" s="16" t="str">
        <f t="shared" si="15"/>
        <v xml:space="preserve">Acarbose AL 50mg tabletta 105x  </v>
      </c>
      <c r="H199" s="16"/>
      <c r="I199" s="16" t="s">
        <v>97</v>
      </c>
      <c r="J199" s="16">
        <v>105</v>
      </c>
      <c r="K199" s="16">
        <v>50</v>
      </c>
      <c r="L199" s="16"/>
      <c r="M199" s="16" t="s">
        <v>35</v>
      </c>
      <c r="N199" s="16" t="s">
        <v>36</v>
      </c>
      <c r="O199" s="41">
        <v>8640</v>
      </c>
      <c r="P199" s="41">
        <f t="shared" si="16"/>
        <v>82.285714285714292</v>
      </c>
      <c r="Q199" s="16" t="s">
        <v>30</v>
      </c>
      <c r="R199" s="45">
        <v>44930</v>
      </c>
      <c r="S199" s="16"/>
      <c r="T199" s="49"/>
    </row>
    <row r="200" spans="1:21" s="14" customFormat="1" ht="15" x14ac:dyDescent="0.2">
      <c r="A200" s="16"/>
      <c r="B200" s="16" t="s">
        <v>1762</v>
      </c>
      <c r="C200" s="16" t="s">
        <v>1763</v>
      </c>
      <c r="D200" s="16" t="s">
        <v>1763</v>
      </c>
      <c r="E200" s="16" t="s">
        <v>1764</v>
      </c>
      <c r="F200" s="16"/>
      <c r="G200" s="16" t="str">
        <f t="shared" si="15"/>
        <v xml:space="preserve">LEVETIRACETAM 100 mg / ml Concentrate for solution for infusion (10x) (Gyártó: Noridem, EU)   </v>
      </c>
      <c r="H200" s="16"/>
      <c r="I200" s="16" t="s">
        <v>55</v>
      </c>
      <c r="J200" s="16">
        <v>10</v>
      </c>
      <c r="K200" s="16">
        <v>500</v>
      </c>
      <c r="L200" s="16"/>
      <c r="M200" s="16" t="s">
        <v>1535</v>
      </c>
      <c r="N200" s="16" t="s">
        <v>1536</v>
      </c>
      <c r="O200" s="41">
        <v>32900</v>
      </c>
      <c r="P200" s="41">
        <f t="shared" si="16"/>
        <v>3290</v>
      </c>
      <c r="Q200" s="16" t="s">
        <v>30</v>
      </c>
      <c r="R200" s="45">
        <v>44930</v>
      </c>
      <c r="S200" s="16"/>
      <c r="T200" s="49"/>
    </row>
    <row r="202" spans="1:21" s="2" customFormat="1" ht="15" x14ac:dyDescent="0.2">
      <c r="A202" s="26"/>
      <c r="B202" s="26" t="s">
        <v>1267</v>
      </c>
      <c r="C202" s="26" t="s">
        <v>1268</v>
      </c>
      <c r="D202" s="26" t="s">
        <v>1268</v>
      </c>
      <c r="E202" s="59" t="s">
        <v>1269</v>
      </c>
      <c r="F202" s="26"/>
      <c r="G202" s="26" t="str">
        <f t="shared" ref="G202:G236" si="17">CONCATENATE(E202," ",F202," ",H202)</f>
        <v xml:space="preserve">Sucrabest 1g tabletta 100x  </v>
      </c>
      <c r="H202" s="26"/>
      <c r="I202" s="26" t="s">
        <v>1270</v>
      </c>
      <c r="J202" s="26">
        <v>100</v>
      </c>
      <c r="K202" s="26">
        <v>1</v>
      </c>
      <c r="L202" s="26"/>
      <c r="M202" s="26" t="s">
        <v>1271</v>
      </c>
      <c r="N202" s="26" t="s">
        <v>36</v>
      </c>
      <c r="O202" s="21">
        <v>11750</v>
      </c>
      <c r="P202" s="21">
        <f t="shared" ref="P202:P236" si="18">O202/J202</f>
        <v>117.5</v>
      </c>
      <c r="Q202" s="26" t="s">
        <v>30</v>
      </c>
      <c r="R202" s="28">
        <v>44965</v>
      </c>
      <c r="S202" s="22"/>
      <c r="T202" s="34"/>
    </row>
    <row r="203" spans="1:21" s="2" customFormat="1" ht="15" x14ac:dyDescent="0.2">
      <c r="A203" s="26"/>
      <c r="B203" s="26" t="s">
        <v>49</v>
      </c>
      <c r="C203" s="26" t="s">
        <v>1272</v>
      </c>
      <c r="D203" s="26" t="s">
        <v>1272</v>
      </c>
      <c r="E203" s="59" t="s">
        <v>1273</v>
      </c>
      <c r="F203" s="26"/>
      <c r="G203" s="26" t="str">
        <f t="shared" si="17"/>
        <v xml:space="preserve">Sialanar 320mcg/ml bels oldat 250ml 1x  </v>
      </c>
      <c r="H203" s="26"/>
      <c r="I203" s="26" t="s">
        <v>97</v>
      </c>
      <c r="J203" s="26">
        <v>1</v>
      </c>
      <c r="K203" s="26">
        <v>250</v>
      </c>
      <c r="L203" s="26"/>
      <c r="M203" s="26"/>
      <c r="N203" s="26"/>
      <c r="O203" s="21">
        <v>201340</v>
      </c>
      <c r="P203" s="21">
        <f t="shared" si="18"/>
        <v>201340</v>
      </c>
      <c r="Q203" s="26" t="s">
        <v>30</v>
      </c>
      <c r="R203" s="28">
        <v>44965</v>
      </c>
      <c r="S203" s="22"/>
      <c r="T203" s="34"/>
      <c r="U203" s="56" t="s">
        <v>28</v>
      </c>
    </row>
    <row r="204" spans="1:21" s="19" customFormat="1" ht="15" x14ac:dyDescent="0.2">
      <c r="A204" s="26"/>
      <c r="B204" s="26" t="s">
        <v>132</v>
      </c>
      <c r="C204" s="26" t="s">
        <v>133</v>
      </c>
      <c r="D204" s="26" t="s">
        <v>133</v>
      </c>
      <c r="E204" s="59" t="s">
        <v>1274</v>
      </c>
      <c r="F204" s="26"/>
      <c r="G204" s="26" t="str">
        <f t="shared" si="17"/>
        <v xml:space="preserve">Persantin 10mg/2ml old inf-hoz 2ml 10x  </v>
      </c>
      <c r="H204" s="26"/>
      <c r="I204" s="26" t="s">
        <v>55</v>
      </c>
      <c r="J204" s="26">
        <v>10</v>
      </c>
      <c r="K204" s="26">
        <v>10</v>
      </c>
      <c r="L204" s="26" t="s">
        <v>1275</v>
      </c>
      <c r="M204" s="26"/>
      <c r="N204" s="26"/>
      <c r="O204" s="21">
        <v>3290</v>
      </c>
      <c r="P204" s="21">
        <f t="shared" si="18"/>
        <v>329</v>
      </c>
      <c r="Q204" s="26" t="s">
        <v>30</v>
      </c>
      <c r="R204" s="28">
        <v>44965</v>
      </c>
      <c r="S204" s="22"/>
      <c r="T204" s="34"/>
      <c r="U204" s="56" t="s">
        <v>28</v>
      </c>
    </row>
    <row r="205" spans="1:21" s="2" customFormat="1" ht="15" x14ac:dyDescent="0.2">
      <c r="A205" s="26"/>
      <c r="B205" s="26" t="s">
        <v>213</v>
      </c>
      <c r="C205" s="26" t="s">
        <v>214</v>
      </c>
      <c r="D205" s="26" t="s">
        <v>214</v>
      </c>
      <c r="E205" s="59" t="s">
        <v>217</v>
      </c>
      <c r="F205" s="26"/>
      <c r="G205" s="26" t="str">
        <f t="shared" si="17"/>
        <v xml:space="preserve">Hyaluronidase 1500 I.U. por old inj 10x  </v>
      </c>
      <c r="H205" s="26"/>
      <c r="I205" s="26" t="s">
        <v>55</v>
      </c>
      <c r="J205" s="26">
        <v>10</v>
      </c>
      <c r="K205" s="26">
        <v>1500</v>
      </c>
      <c r="L205" s="26"/>
      <c r="M205" s="26"/>
      <c r="N205" s="26"/>
      <c r="O205" s="21">
        <v>128400</v>
      </c>
      <c r="P205" s="21">
        <f t="shared" si="18"/>
        <v>12840</v>
      </c>
      <c r="Q205" s="26" t="s">
        <v>30</v>
      </c>
      <c r="R205" s="28">
        <v>44965</v>
      </c>
      <c r="S205" s="22"/>
      <c r="T205" s="34"/>
    </row>
    <row r="206" spans="1:21" s="2" customFormat="1" ht="15" x14ac:dyDescent="0.2">
      <c r="A206" s="26"/>
      <c r="B206" s="26" t="s">
        <v>365</v>
      </c>
      <c r="C206" s="26" t="s">
        <v>366</v>
      </c>
      <c r="D206" s="26" t="s">
        <v>366</v>
      </c>
      <c r="E206" s="59" t="s">
        <v>1276</v>
      </c>
      <c r="F206" s="26"/>
      <c r="G206" s="26" t="str">
        <f t="shared" si="17"/>
        <v xml:space="preserve">Nimodipino Stadafarma filmtabl 30mg 100x  </v>
      </c>
      <c r="H206" s="26"/>
      <c r="I206" s="26" t="s">
        <v>97</v>
      </c>
      <c r="J206" s="26">
        <v>100</v>
      </c>
      <c r="K206" s="26">
        <v>30</v>
      </c>
      <c r="L206" s="26"/>
      <c r="M206" s="26"/>
      <c r="N206" s="26"/>
      <c r="O206" s="21">
        <v>9800</v>
      </c>
      <c r="P206" s="21">
        <f t="shared" si="18"/>
        <v>98</v>
      </c>
      <c r="Q206" s="26" t="s">
        <v>30</v>
      </c>
      <c r="R206" s="28">
        <v>44965</v>
      </c>
      <c r="S206" s="22"/>
      <c r="T206" s="34"/>
      <c r="U206" s="56" t="s">
        <v>28</v>
      </c>
    </row>
    <row r="207" spans="1:21" s="2" customFormat="1" ht="15" x14ac:dyDescent="0.2">
      <c r="A207" s="26"/>
      <c r="B207" s="26" t="s">
        <v>365</v>
      </c>
      <c r="C207" s="26" t="s">
        <v>366</v>
      </c>
      <c r="D207" s="26" t="s">
        <v>366</v>
      </c>
      <c r="E207" s="59" t="s">
        <v>370</v>
      </c>
      <c r="F207" s="26"/>
      <c r="G207" s="26" t="str">
        <f t="shared" si="17"/>
        <v xml:space="preserve">Brainal 30mg filmtabletta 30x  </v>
      </c>
      <c r="H207" s="26"/>
      <c r="I207" s="26" t="s">
        <v>97</v>
      </c>
      <c r="J207" s="26">
        <v>30</v>
      </c>
      <c r="K207" s="26">
        <v>30</v>
      </c>
      <c r="L207" s="26" t="s">
        <v>1275</v>
      </c>
      <c r="M207" s="26" t="s">
        <v>145</v>
      </c>
      <c r="N207" s="26" t="s">
        <v>146</v>
      </c>
      <c r="O207" s="21">
        <v>3450</v>
      </c>
      <c r="P207" s="21">
        <f t="shared" si="18"/>
        <v>115</v>
      </c>
      <c r="Q207" s="26" t="s">
        <v>30</v>
      </c>
      <c r="R207" s="28">
        <v>44965</v>
      </c>
      <c r="S207" s="22"/>
      <c r="T207" s="34"/>
      <c r="U207" s="56" t="s">
        <v>28</v>
      </c>
    </row>
    <row r="208" spans="1:21" s="2" customFormat="1" ht="15" x14ac:dyDescent="0.2">
      <c r="A208" s="26"/>
      <c r="B208" s="26" t="s">
        <v>429</v>
      </c>
      <c r="C208" s="26" t="s">
        <v>430</v>
      </c>
      <c r="D208" s="26" t="s">
        <v>430</v>
      </c>
      <c r="E208" s="59" t="s">
        <v>431</v>
      </c>
      <c r="F208" s="26"/>
      <c r="G208" s="26" t="str">
        <f t="shared" si="17"/>
        <v xml:space="preserve">Atosiban Altan 6,75mg/5ml konc inf 1x  </v>
      </c>
      <c r="H208" s="26"/>
      <c r="I208" s="26" t="s">
        <v>55</v>
      </c>
      <c r="J208" s="26">
        <v>1</v>
      </c>
      <c r="K208" s="26">
        <v>6.75</v>
      </c>
      <c r="L208" s="26"/>
      <c r="M208" s="26"/>
      <c r="N208" s="26"/>
      <c r="O208" s="21">
        <v>14000</v>
      </c>
      <c r="P208" s="21">
        <f t="shared" si="18"/>
        <v>14000</v>
      </c>
      <c r="Q208" s="26" t="s">
        <v>30</v>
      </c>
      <c r="R208" s="28">
        <v>44965</v>
      </c>
      <c r="S208" s="22"/>
      <c r="T208" s="34"/>
    </row>
    <row r="209" spans="1:21" s="2" customFormat="1" ht="15" x14ac:dyDescent="0.2">
      <c r="A209" s="26"/>
      <c r="B209" s="26" t="s">
        <v>496</v>
      </c>
      <c r="C209" s="26" t="s">
        <v>497</v>
      </c>
      <c r="D209" s="26" t="s">
        <v>1510</v>
      </c>
      <c r="E209" s="59" t="s">
        <v>1511</v>
      </c>
      <c r="F209" s="26"/>
      <c r="G209" s="26" t="str">
        <f t="shared" si="17"/>
        <v xml:space="preserve">Triesence 40mg/ml szuszp inj 1ml 1x  </v>
      </c>
      <c r="H209" s="26"/>
      <c r="I209" s="26" t="s">
        <v>97</v>
      </c>
      <c r="J209" s="26">
        <v>1</v>
      </c>
      <c r="K209" s="26">
        <v>40</v>
      </c>
      <c r="L209" s="26"/>
      <c r="M209" s="26" t="s">
        <v>25</v>
      </c>
      <c r="N209" s="26" t="s">
        <v>26</v>
      </c>
      <c r="O209" s="21">
        <v>117400</v>
      </c>
      <c r="P209" s="21">
        <f t="shared" si="18"/>
        <v>117400</v>
      </c>
      <c r="Q209" s="26" t="s">
        <v>30</v>
      </c>
      <c r="R209" s="28">
        <v>44965</v>
      </c>
      <c r="S209" s="22"/>
      <c r="T209" s="34"/>
    </row>
    <row r="210" spans="1:21" s="2" customFormat="1" ht="15" x14ac:dyDescent="0.2">
      <c r="A210" s="26"/>
      <c r="B210" s="26" t="s">
        <v>1462</v>
      </c>
      <c r="C210" s="26" t="s">
        <v>1463</v>
      </c>
      <c r="D210" s="26" t="s">
        <v>1463</v>
      </c>
      <c r="E210" s="59" t="s">
        <v>1464</v>
      </c>
      <c r="F210" s="26"/>
      <c r="G210" s="26" t="str">
        <f t="shared" si="17"/>
        <v xml:space="preserve">Ciprobay Saft 10% gran+oldszer 1x  </v>
      </c>
      <c r="H210" s="26"/>
      <c r="I210" s="26" t="s">
        <v>97</v>
      </c>
      <c r="J210" s="26">
        <v>1</v>
      </c>
      <c r="K210" s="26">
        <v>10</v>
      </c>
      <c r="L210" s="26"/>
      <c r="M210" s="26" t="s">
        <v>1271</v>
      </c>
      <c r="N210" s="26" t="s">
        <v>36</v>
      </c>
      <c r="O210" s="21">
        <v>45990</v>
      </c>
      <c r="P210" s="21">
        <f t="shared" si="18"/>
        <v>45990</v>
      </c>
      <c r="Q210" s="26" t="s">
        <v>30</v>
      </c>
      <c r="R210" s="28">
        <v>44965</v>
      </c>
      <c r="S210" s="22"/>
      <c r="T210" s="34"/>
    </row>
    <row r="211" spans="1:21" s="2" customFormat="1" ht="15" x14ac:dyDescent="0.2">
      <c r="A211" s="26"/>
      <c r="B211" s="26" t="s">
        <v>684</v>
      </c>
      <c r="C211" s="26" t="s">
        <v>1765</v>
      </c>
      <c r="D211" s="26" t="s">
        <v>1765</v>
      </c>
      <c r="E211" s="59" t="s">
        <v>687</v>
      </c>
      <c r="F211" s="26"/>
      <c r="G211" s="26" t="str">
        <f t="shared" si="17"/>
        <v xml:space="preserve">Ixiaro szuszpenziós inj 1x  </v>
      </c>
      <c r="H211" s="26"/>
      <c r="I211" s="26" t="s">
        <v>55</v>
      </c>
      <c r="J211" s="26">
        <v>1</v>
      </c>
      <c r="K211" s="26">
        <v>0.5</v>
      </c>
      <c r="L211" s="26"/>
      <c r="M211" s="26"/>
      <c r="N211" s="26"/>
      <c r="O211" s="21">
        <v>37400</v>
      </c>
      <c r="P211" s="21">
        <f t="shared" si="18"/>
        <v>37400</v>
      </c>
      <c r="Q211" s="26" t="s">
        <v>30</v>
      </c>
      <c r="R211" s="28">
        <v>44965</v>
      </c>
      <c r="S211" s="22"/>
      <c r="T211" s="34"/>
    </row>
    <row r="212" spans="1:21" s="2" customFormat="1" ht="15" x14ac:dyDescent="0.2">
      <c r="A212" s="26"/>
      <c r="B212" s="26" t="s">
        <v>735</v>
      </c>
      <c r="C212" s="26" t="s">
        <v>736</v>
      </c>
      <c r="D212" s="26" t="s">
        <v>736</v>
      </c>
      <c r="E212" s="59" t="s">
        <v>738</v>
      </c>
      <c r="F212" s="26"/>
      <c r="G212" s="26" t="str">
        <f t="shared" si="17"/>
        <v xml:space="preserve">Fluorouracil Acrd 50mg/ml ij/if 100ml 1x  </v>
      </c>
      <c r="H212" s="26"/>
      <c r="I212" s="26" t="s">
        <v>55</v>
      </c>
      <c r="J212" s="26">
        <v>1</v>
      </c>
      <c r="K212" s="26">
        <v>5000</v>
      </c>
      <c r="L212" s="26" t="s">
        <v>143</v>
      </c>
      <c r="M212" s="26" t="s">
        <v>35</v>
      </c>
      <c r="N212" s="26" t="s">
        <v>36</v>
      </c>
      <c r="O212" s="21">
        <v>10790</v>
      </c>
      <c r="P212" s="21">
        <f t="shared" si="18"/>
        <v>10790</v>
      </c>
      <c r="Q212" s="26" t="s">
        <v>30</v>
      </c>
      <c r="R212" s="28">
        <v>45021</v>
      </c>
      <c r="S212" s="22"/>
      <c r="T212" s="34"/>
      <c r="U212" s="56" t="s">
        <v>28</v>
      </c>
    </row>
    <row r="213" spans="1:21" s="2" customFormat="1" ht="15" x14ac:dyDescent="0.2">
      <c r="A213" s="26"/>
      <c r="B213" s="26" t="s">
        <v>740</v>
      </c>
      <c r="C213" s="26" t="s">
        <v>741</v>
      </c>
      <c r="D213" s="26" t="s">
        <v>741</v>
      </c>
      <c r="E213" s="59" t="s">
        <v>1277</v>
      </c>
      <c r="F213" s="26"/>
      <c r="G213" s="26" t="str">
        <f t="shared" si="17"/>
        <v xml:space="preserve">Exal for Inj. 10mg - vinblastine sulfate 10mg 1 ampulla   </v>
      </c>
      <c r="H213" s="26"/>
      <c r="I213" s="26" t="s">
        <v>55</v>
      </c>
      <c r="J213" s="26">
        <v>1</v>
      </c>
      <c r="K213" s="26">
        <v>10</v>
      </c>
      <c r="L213" s="26"/>
      <c r="M213" s="26" t="s">
        <v>254</v>
      </c>
      <c r="N213" s="26" t="s">
        <v>255</v>
      </c>
      <c r="O213" s="21">
        <v>29750</v>
      </c>
      <c r="P213" s="21">
        <f t="shared" si="18"/>
        <v>29750</v>
      </c>
      <c r="Q213" s="26" t="s">
        <v>30</v>
      </c>
      <c r="R213" s="28">
        <v>44965</v>
      </c>
      <c r="S213" s="22"/>
      <c r="T213" s="34"/>
      <c r="U213" s="56" t="s">
        <v>28</v>
      </c>
    </row>
    <row r="214" spans="1:21" s="2" customFormat="1" ht="15" x14ac:dyDescent="0.2">
      <c r="A214" s="26"/>
      <c r="B214" s="26" t="s">
        <v>756</v>
      </c>
      <c r="C214" s="26" t="s">
        <v>757</v>
      </c>
      <c r="D214" s="26" t="s">
        <v>757</v>
      </c>
      <c r="E214" s="59" t="s">
        <v>1278</v>
      </c>
      <c r="F214" s="26"/>
      <c r="G214" s="26" t="str">
        <f t="shared" si="17"/>
        <v xml:space="preserve">Irinotecan Kabi 20mg/ml konc inf 25ml 1x  </v>
      </c>
      <c r="H214" s="26"/>
      <c r="I214" s="26" t="s">
        <v>55</v>
      </c>
      <c r="J214" s="26">
        <v>1</v>
      </c>
      <c r="K214" s="26">
        <v>500</v>
      </c>
      <c r="L214" s="26"/>
      <c r="M214" s="26"/>
      <c r="N214" s="26"/>
      <c r="O214" s="21">
        <v>42980</v>
      </c>
      <c r="P214" s="21">
        <f t="shared" si="18"/>
        <v>42980</v>
      </c>
      <c r="Q214" s="26" t="s">
        <v>30</v>
      </c>
      <c r="R214" s="28">
        <v>44965</v>
      </c>
      <c r="S214" s="22"/>
      <c r="T214" s="34"/>
      <c r="U214" s="56" t="s">
        <v>28</v>
      </c>
    </row>
    <row r="215" spans="1:21" s="2" customFormat="1" ht="15" x14ac:dyDescent="0.2">
      <c r="A215" s="26"/>
      <c r="B215" s="26" t="s">
        <v>1766</v>
      </c>
      <c r="C215" s="26" t="s">
        <v>1767</v>
      </c>
      <c r="D215" s="26" t="s">
        <v>1767</v>
      </c>
      <c r="E215" s="59" t="s">
        <v>1768</v>
      </c>
      <c r="F215" s="26"/>
      <c r="G215" s="26" t="str">
        <f t="shared" si="17"/>
        <v xml:space="preserve">Hydrea 500mg kemény kapsz 100x  </v>
      </c>
      <c r="H215" s="26"/>
      <c r="I215" s="26" t="s">
        <v>55</v>
      </c>
      <c r="J215" s="26">
        <v>100</v>
      </c>
      <c r="K215" s="26">
        <v>500</v>
      </c>
      <c r="L215" s="26"/>
      <c r="M215" s="26"/>
      <c r="N215" s="26"/>
      <c r="O215" s="21">
        <v>19550</v>
      </c>
      <c r="P215" s="21">
        <f t="shared" si="18"/>
        <v>195.5</v>
      </c>
      <c r="Q215" s="26" t="s">
        <v>30</v>
      </c>
      <c r="R215" s="28">
        <v>44965</v>
      </c>
      <c r="S215" s="22"/>
      <c r="T215" s="34"/>
    </row>
    <row r="216" spans="1:21" s="2" customFormat="1" ht="15" x14ac:dyDescent="0.2">
      <c r="A216" s="26"/>
      <c r="B216" s="26" t="s">
        <v>841</v>
      </c>
      <c r="C216" s="26" t="s">
        <v>842</v>
      </c>
      <c r="D216" s="26" t="s">
        <v>842</v>
      </c>
      <c r="E216" s="59" t="s">
        <v>843</v>
      </c>
      <c r="F216" s="26"/>
      <c r="G216" s="26" t="str">
        <f t="shared" si="17"/>
        <v xml:space="preserve">MIVACRON 10 mg Injektionslösung 5x  </v>
      </c>
      <c r="H216" s="26"/>
      <c r="I216" s="26" t="s">
        <v>55</v>
      </c>
      <c r="J216" s="26">
        <v>5</v>
      </c>
      <c r="K216" s="26">
        <v>10</v>
      </c>
      <c r="L216" s="26"/>
      <c r="M216" s="26" t="s">
        <v>1271</v>
      </c>
      <c r="N216" s="26" t="s">
        <v>36</v>
      </c>
      <c r="O216" s="21">
        <v>13550</v>
      </c>
      <c r="P216" s="21">
        <f t="shared" si="18"/>
        <v>2710</v>
      </c>
      <c r="Q216" s="26" t="s">
        <v>30</v>
      </c>
      <c r="R216" s="28">
        <v>44965</v>
      </c>
      <c r="S216" s="22"/>
      <c r="T216" s="34"/>
      <c r="U216" s="56" t="s">
        <v>28</v>
      </c>
    </row>
    <row r="217" spans="1:21" s="2" customFormat="1" ht="15" x14ac:dyDescent="0.2">
      <c r="A217" s="26"/>
      <c r="B217" s="26" t="s">
        <v>1769</v>
      </c>
      <c r="C217" s="26" t="s">
        <v>1000</v>
      </c>
      <c r="D217" s="26" t="s">
        <v>1000</v>
      </c>
      <c r="E217" s="59" t="s">
        <v>1770</v>
      </c>
      <c r="F217" s="26"/>
      <c r="G217" s="26" t="str">
        <f t="shared" si="17"/>
        <v xml:space="preserve">Quensyl 200mg filmtabletta 30x  </v>
      </c>
      <c r="H217" s="26"/>
      <c r="I217" s="26" t="s">
        <v>97</v>
      </c>
      <c r="J217" s="26">
        <v>30</v>
      </c>
      <c r="K217" s="26">
        <v>200</v>
      </c>
      <c r="L217" s="26"/>
      <c r="M217" s="26" t="s">
        <v>1271</v>
      </c>
      <c r="N217" s="26" t="s">
        <v>36</v>
      </c>
      <c r="O217" s="21">
        <v>3980</v>
      </c>
      <c r="P217" s="21">
        <f t="shared" si="18"/>
        <v>132.66666666666666</v>
      </c>
      <c r="Q217" s="26" t="s">
        <v>30</v>
      </c>
      <c r="R217" s="28">
        <v>44965</v>
      </c>
      <c r="S217" s="22"/>
      <c r="T217" s="34"/>
    </row>
    <row r="218" spans="1:21" s="2" customFormat="1" ht="15" x14ac:dyDescent="0.2">
      <c r="A218" s="26"/>
      <c r="B218" s="26" t="s">
        <v>1070</v>
      </c>
      <c r="C218" s="26" t="s">
        <v>1071</v>
      </c>
      <c r="D218" s="26" t="s">
        <v>1075</v>
      </c>
      <c r="E218" s="59" t="s">
        <v>1076</v>
      </c>
      <c r="F218" s="26"/>
      <c r="G218" s="26" t="str">
        <f t="shared" si="17"/>
        <v xml:space="preserve">Brolene szemcsepp 10ml 1x  </v>
      </c>
      <c r="H218" s="26"/>
      <c r="I218" s="26" t="s">
        <v>1074</v>
      </c>
      <c r="J218" s="26">
        <v>1</v>
      </c>
      <c r="K218" s="26">
        <v>10</v>
      </c>
      <c r="L218" s="26"/>
      <c r="M218" s="26" t="s">
        <v>62</v>
      </c>
      <c r="N218" s="26" t="s">
        <v>63</v>
      </c>
      <c r="O218" s="21">
        <v>2750</v>
      </c>
      <c r="P218" s="21">
        <f t="shared" si="18"/>
        <v>2750</v>
      </c>
      <c r="Q218" s="26" t="s">
        <v>30</v>
      </c>
      <c r="R218" s="28">
        <v>44965</v>
      </c>
      <c r="S218" s="22"/>
      <c r="T218" s="34"/>
    </row>
    <row r="219" spans="1:21" s="2" customFormat="1" ht="15" x14ac:dyDescent="0.2">
      <c r="A219" s="26"/>
      <c r="B219" s="26" t="s">
        <v>1771</v>
      </c>
      <c r="C219" s="26" t="s">
        <v>386</v>
      </c>
      <c r="D219" s="26" t="s">
        <v>386</v>
      </c>
      <c r="E219" s="59" t="s">
        <v>1772</v>
      </c>
      <c r="F219" s="26"/>
      <c r="G219" s="26" t="str">
        <f t="shared" si="17"/>
        <v xml:space="preserve">Betadine 5% szemészeti oldat 30ml 1x  </v>
      </c>
      <c r="H219" s="26"/>
      <c r="I219" s="26" t="s">
        <v>1773</v>
      </c>
      <c r="J219" s="26">
        <v>1</v>
      </c>
      <c r="K219" s="26">
        <v>1.5</v>
      </c>
      <c r="L219" s="26"/>
      <c r="M219" s="26" t="s">
        <v>25</v>
      </c>
      <c r="N219" s="26" t="s">
        <v>26</v>
      </c>
      <c r="O219" s="21">
        <v>7485</v>
      </c>
      <c r="P219" s="21">
        <f t="shared" si="18"/>
        <v>7485</v>
      </c>
      <c r="Q219" s="26" t="s">
        <v>30</v>
      </c>
      <c r="R219" s="28">
        <v>44965</v>
      </c>
      <c r="S219" s="22"/>
      <c r="T219" s="34"/>
    </row>
    <row r="220" spans="1:21" s="2" customFormat="1" ht="15" x14ac:dyDescent="0.2">
      <c r="A220" s="26"/>
      <c r="B220" s="26" t="s">
        <v>1774</v>
      </c>
      <c r="C220" s="26" t="s">
        <v>1775</v>
      </c>
      <c r="D220" s="26" t="s">
        <v>237</v>
      </c>
      <c r="E220" s="59" t="s">
        <v>238</v>
      </c>
      <c r="F220" s="26"/>
      <c r="G220" s="26" t="str">
        <f t="shared" si="17"/>
        <v xml:space="preserve">Digifab 40mg por old inf Digoxin Imm 1x  </v>
      </c>
      <c r="H220" s="26"/>
      <c r="I220" s="26" t="s">
        <v>55</v>
      </c>
      <c r="J220" s="26">
        <v>1</v>
      </c>
      <c r="K220" s="26">
        <v>40</v>
      </c>
      <c r="L220" s="26"/>
      <c r="M220" s="26"/>
      <c r="N220" s="26"/>
      <c r="O220" s="21">
        <v>639900</v>
      </c>
      <c r="P220" s="21">
        <f t="shared" si="18"/>
        <v>639900</v>
      </c>
      <c r="Q220" s="26" t="s">
        <v>30</v>
      </c>
      <c r="R220" s="28">
        <v>44965</v>
      </c>
      <c r="S220" s="22"/>
      <c r="T220" s="34"/>
    </row>
    <row r="221" spans="1:21" s="2" customFormat="1" ht="15" x14ac:dyDescent="0.2">
      <c r="A221" s="6">
        <v>122</v>
      </c>
      <c r="B221" s="6" t="s">
        <v>91</v>
      </c>
      <c r="C221" s="6" t="s">
        <v>92</v>
      </c>
      <c r="D221" s="6" t="s">
        <v>1776</v>
      </c>
      <c r="E221" s="6" t="s">
        <v>1777</v>
      </c>
      <c r="F221" s="6" t="s">
        <v>1778</v>
      </c>
      <c r="G221" s="59" t="str">
        <f t="shared" si="17"/>
        <v>Diarönt Mono 95mg tbl.</v>
      </c>
      <c r="H221" s="6" t="s">
        <v>112</v>
      </c>
      <c r="I221" s="6" t="s">
        <v>97</v>
      </c>
      <c r="J221" s="6">
        <v>20</v>
      </c>
      <c r="K221" s="6">
        <v>95</v>
      </c>
      <c r="L221" s="6"/>
      <c r="M221" s="6" t="s">
        <v>35</v>
      </c>
      <c r="N221" s="6" t="s">
        <v>36</v>
      </c>
      <c r="O221" s="27">
        <v>14500</v>
      </c>
      <c r="P221" s="27">
        <f t="shared" si="18"/>
        <v>725</v>
      </c>
      <c r="Q221" s="6" t="s">
        <v>45</v>
      </c>
      <c r="R221" s="28">
        <v>44839</v>
      </c>
      <c r="S221" s="22"/>
      <c r="T221" s="24"/>
    </row>
    <row r="222" spans="1:21" s="2" customFormat="1" ht="15" x14ac:dyDescent="0.2">
      <c r="A222" s="6">
        <v>174</v>
      </c>
      <c r="B222" s="6" t="s">
        <v>1779</v>
      </c>
      <c r="C222" s="6" t="s">
        <v>1780</v>
      </c>
      <c r="D222" s="6" t="s">
        <v>1780</v>
      </c>
      <c r="E222" s="6" t="s">
        <v>1781</v>
      </c>
      <c r="F222" s="6" t="s">
        <v>1782</v>
      </c>
      <c r="G222" s="59" t="str">
        <f t="shared" si="17"/>
        <v>Flolan 0,5 mg 1x inj.</v>
      </c>
      <c r="H222" s="6" t="s">
        <v>54</v>
      </c>
      <c r="I222" s="6" t="s">
        <v>55</v>
      </c>
      <c r="J222" s="6">
        <v>1</v>
      </c>
      <c r="K222" s="6">
        <v>0.5</v>
      </c>
      <c r="L222" s="6"/>
      <c r="M222" s="6" t="s">
        <v>287</v>
      </c>
      <c r="N222" s="6" t="s">
        <v>288</v>
      </c>
      <c r="O222" s="27">
        <v>26500</v>
      </c>
      <c r="P222" s="27">
        <f t="shared" si="18"/>
        <v>26500</v>
      </c>
      <c r="Q222" s="6" t="s">
        <v>45</v>
      </c>
      <c r="R222" s="28">
        <v>44839</v>
      </c>
      <c r="S222" s="22"/>
      <c r="T222" s="24"/>
    </row>
    <row r="223" spans="1:21" s="2" customFormat="1" ht="15" x14ac:dyDescent="0.2">
      <c r="A223" s="6">
        <v>173</v>
      </c>
      <c r="B223" s="6" t="s">
        <v>1779</v>
      </c>
      <c r="C223" s="6" t="s">
        <v>1780</v>
      </c>
      <c r="D223" s="6" t="s">
        <v>1780</v>
      </c>
      <c r="E223" s="6" t="s">
        <v>1781</v>
      </c>
      <c r="F223" s="6" t="s">
        <v>1783</v>
      </c>
      <c r="G223" s="59" t="str">
        <f t="shared" si="17"/>
        <v>Flolan 1.5 mg 1x inj.</v>
      </c>
      <c r="H223" s="6" t="s">
        <v>54</v>
      </c>
      <c r="I223" s="6" t="s">
        <v>55</v>
      </c>
      <c r="J223" s="6">
        <v>1</v>
      </c>
      <c r="K223" s="6">
        <v>1.5</v>
      </c>
      <c r="L223" s="6"/>
      <c r="M223" s="6" t="s">
        <v>287</v>
      </c>
      <c r="N223" s="6" t="s">
        <v>288</v>
      </c>
      <c r="O223" s="27">
        <v>39000</v>
      </c>
      <c r="P223" s="27">
        <f t="shared" si="18"/>
        <v>39000</v>
      </c>
      <c r="Q223" s="6" t="s">
        <v>45</v>
      </c>
      <c r="R223" s="28">
        <v>44839</v>
      </c>
      <c r="S223" s="22"/>
      <c r="T223" s="24"/>
    </row>
    <row r="224" spans="1:21" s="2" customFormat="1" ht="15" x14ac:dyDescent="0.2">
      <c r="A224" s="6">
        <v>2</v>
      </c>
      <c r="B224" s="6" t="s">
        <v>1582</v>
      </c>
      <c r="C224" s="6" t="s">
        <v>1583</v>
      </c>
      <c r="D224" s="6" t="s">
        <v>1583</v>
      </c>
      <c r="E224" s="6" t="s">
        <v>1784</v>
      </c>
      <c r="F224" s="6" t="s">
        <v>1785</v>
      </c>
      <c r="G224" s="59" t="str">
        <f t="shared" si="17"/>
        <v>Actylise Cathflo  2g 5x inj.</v>
      </c>
      <c r="H224" s="6" t="s">
        <v>54</v>
      </c>
      <c r="I224" s="6" t="s">
        <v>55</v>
      </c>
      <c r="J224" s="6">
        <v>5</v>
      </c>
      <c r="K224" s="6">
        <v>2000</v>
      </c>
      <c r="L224" s="6"/>
      <c r="M224" s="6" t="s">
        <v>35</v>
      </c>
      <c r="N224" s="6" t="s">
        <v>36</v>
      </c>
      <c r="O224" s="27">
        <v>79900</v>
      </c>
      <c r="P224" s="27">
        <f t="shared" si="18"/>
        <v>15980</v>
      </c>
      <c r="Q224" s="6" t="s">
        <v>45</v>
      </c>
      <c r="R224" s="28">
        <v>44839</v>
      </c>
      <c r="S224" s="22" t="s">
        <v>1786</v>
      </c>
      <c r="T224" s="24"/>
    </row>
    <row r="225" spans="1:21" s="2" customFormat="1" ht="75" x14ac:dyDescent="0.2">
      <c r="A225" s="6"/>
      <c r="B225" s="6" t="s">
        <v>1787</v>
      </c>
      <c r="C225" s="6" t="s">
        <v>1788</v>
      </c>
      <c r="D225" s="6" t="s">
        <v>1788</v>
      </c>
      <c r="E225" s="32" t="s">
        <v>1789</v>
      </c>
      <c r="F225" s="6"/>
      <c r="G225" s="60" t="str">
        <f t="shared" si="17"/>
        <v xml:space="preserve">Glycophos, concentraat voor oplossing voor intraveneuze infusie 20 ml 20x  </v>
      </c>
      <c r="H225" s="6"/>
      <c r="I225" s="6" t="s">
        <v>55</v>
      </c>
      <c r="J225" s="6">
        <v>20</v>
      </c>
      <c r="K225" s="6">
        <v>20</v>
      </c>
      <c r="L225" s="6"/>
      <c r="M225" s="6" t="s">
        <v>287</v>
      </c>
      <c r="N225" s="6" t="s">
        <v>288</v>
      </c>
      <c r="O225" s="27">
        <v>49500</v>
      </c>
      <c r="P225" s="27">
        <f t="shared" si="18"/>
        <v>2475</v>
      </c>
      <c r="Q225" s="6" t="s">
        <v>45</v>
      </c>
      <c r="R225" s="28">
        <v>44945</v>
      </c>
      <c r="S225" s="22"/>
      <c r="T225" s="24"/>
    </row>
    <row r="226" spans="1:21" s="2" customFormat="1" ht="15" x14ac:dyDescent="0.2">
      <c r="A226" s="6">
        <v>6</v>
      </c>
      <c r="B226" s="6" t="s">
        <v>270</v>
      </c>
      <c r="C226" s="6" t="s">
        <v>271</v>
      </c>
      <c r="D226" s="6" t="s">
        <v>1790</v>
      </c>
      <c r="E226" s="6" t="s">
        <v>1791</v>
      </c>
      <c r="F226" s="6" t="s">
        <v>1792</v>
      </c>
      <c r="G226" s="59" t="str">
        <f t="shared" si="17"/>
        <v>Aleudrina 0,2mg/1ml 6x inj.</v>
      </c>
      <c r="H226" s="6" t="s">
        <v>54</v>
      </c>
      <c r="I226" s="6" t="s">
        <v>55</v>
      </c>
      <c r="J226" s="6">
        <v>6</v>
      </c>
      <c r="K226" s="6">
        <v>0.2</v>
      </c>
      <c r="L226" s="6"/>
      <c r="M226" s="6" t="s">
        <v>145</v>
      </c>
      <c r="N226" s="6" t="s">
        <v>146</v>
      </c>
      <c r="O226" s="27">
        <v>4270</v>
      </c>
      <c r="P226" s="27">
        <f t="shared" si="18"/>
        <v>711.66666666666663</v>
      </c>
      <c r="Q226" s="6" t="s">
        <v>45</v>
      </c>
      <c r="R226" s="28">
        <v>44839</v>
      </c>
      <c r="S226" s="22" t="s">
        <v>1793</v>
      </c>
      <c r="T226" s="24"/>
    </row>
    <row r="227" spans="1:21" s="2" customFormat="1" ht="15" x14ac:dyDescent="0.2">
      <c r="A227" s="6">
        <v>70</v>
      </c>
      <c r="B227" s="6" t="s">
        <v>314</v>
      </c>
      <c r="C227" s="6" t="s">
        <v>315</v>
      </c>
      <c r="D227" s="6" t="s">
        <v>315</v>
      </c>
      <c r="E227" s="6" t="s">
        <v>1677</v>
      </c>
      <c r="F227" s="6" t="s">
        <v>1006</v>
      </c>
      <c r="G227" s="59" t="str">
        <f t="shared" si="17"/>
        <v>Chloortalidon SANDOZ 25mg 30x tbl.</v>
      </c>
      <c r="H227" s="6" t="s">
        <v>112</v>
      </c>
      <c r="I227" s="6" t="s">
        <v>97</v>
      </c>
      <c r="J227" s="6">
        <v>30</v>
      </c>
      <c r="K227" s="6">
        <v>25</v>
      </c>
      <c r="L227" s="6"/>
      <c r="M227" s="6" t="s">
        <v>287</v>
      </c>
      <c r="N227" s="6" t="s">
        <v>288</v>
      </c>
      <c r="O227" s="27">
        <v>1750</v>
      </c>
      <c r="P227" s="27">
        <f t="shared" si="18"/>
        <v>58.333333333333336</v>
      </c>
      <c r="Q227" s="6" t="s">
        <v>45</v>
      </c>
      <c r="R227" s="28">
        <v>44839</v>
      </c>
      <c r="S227" s="22"/>
      <c r="T227" s="24"/>
    </row>
    <row r="228" spans="1:21" s="2" customFormat="1" ht="15" x14ac:dyDescent="0.2">
      <c r="A228" s="6">
        <v>399</v>
      </c>
      <c r="B228" s="6" t="s">
        <v>352</v>
      </c>
      <c r="C228" s="6" t="s">
        <v>353</v>
      </c>
      <c r="D228" s="6" t="s">
        <v>1794</v>
      </c>
      <c r="E228" s="6" t="s">
        <v>1795</v>
      </c>
      <c r="F228" s="6" t="s">
        <v>1796</v>
      </c>
      <c r="G228" s="59" t="str">
        <f t="shared" si="17"/>
        <v>Sotalol I.V Carino 40mg 5x inj.</v>
      </c>
      <c r="H228" s="6" t="s">
        <v>54</v>
      </c>
      <c r="I228" s="6" t="s">
        <v>55</v>
      </c>
      <c r="J228" s="6">
        <v>5</v>
      </c>
      <c r="K228" s="6">
        <v>40</v>
      </c>
      <c r="L228" s="6"/>
      <c r="M228" s="6" t="s">
        <v>35</v>
      </c>
      <c r="N228" s="6" t="s">
        <v>36</v>
      </c>
      <c r="O228" s="27">
        <v>16250</v>
      </c>
      <c r="P228" s="27">
        <f t="shared" si="18"/>
        <v>3250</v>
      </c>
      <c r="Q228" s="6" t="s">
        <v>45</v>
      </c>
      <c r="R228" s="28">
        <v>44839</v>
      </c>
      <c r="S228" s="22" t="s">
        <v>93</v>
      </c>
      <c r="T228" s="24">
        <v>15750</v>
      </c>
    </row>
    <row r="229" spans="1:21" s="2" customFormat="1" ht="15" x14ac:dyDescent="0.2">
      <c r="A229" s="6">
        <v>400</v>
      </c>
      <c r="B229" s="6" t="s">
        <v>352</v>
      </c>
      <c r="C229" s="6" t="s">
        <v>353</v>
      </c>
      <c r="D229" s="6" t="s">
        <v>1794</v>
      </c>
      <c r="E229" s="6" t="s">
        <v>1797</v>
      </c>
      <c r="F229" s="6" t="s">
        <v>1798</v>
      </c>
      <c r="G229" s="59" t="str">
        <f t="shared" si="17"/>
        <v>Sotalol HCL Sandoz 80mg 30x tbl.</v>
      </c>
      <c r="H229" s="6" t="s">
        <v>112</v>
      </c>
      <c r="I229" s="6" t="s">
        <v>97</v>
      </c>
      <c r="J229" s="6">
        <v>30</v>
      </c>
      <c r="K229" s="6">
        <v>80</v>
      </c>
      <c r="L229" s="6"/>
      <c r="M229" s="6" t="s">
        <v>287</v>
      </c>
      <c r="N229" s="6" t="s">
        <v>288</v>
      </c>
      <c r="O229" s="27">
        <v>1500</v>
      </c>
      <c r="P229" s="27">
        <f t="shared" si="18"/>
        <v>50</v>
      </c>
      <c r="Q229" s="6" t="s">
        <v>45</v>
      </c>
      <c r="R229" s="28">
        <v>44839</v>
      </c>
      <c r="S229" s="22"/>
      <c r="T229" s="24"/>
    </row>
    <row r="230" spans="1:21" s="2" customFormat="1" ht="15" x14ac:dyDescent="0.2">
      <c r="A230" s="6">
        <v>172</v>
      </c>
      <c r="B230" s="6" t="s">
        <v>1799</v>
      </c>
      <c r="C230" s="6" t="s">
        <v>1800</v>
      </c>
      <c r="D230" s="6" t="s">
        <v>1800</v>
      </c>
      <c r="E230" s="6" t="s">
        <v>1801</v>
      </c>
      <c r="F230" s="6" t="s">
        <v>1526</v>
      </c>
      <c r="G230" s="59" t="str">
        <f t="shared" si="17"/>
        <v>Flammacérium 500mg 1x krém</v>
      </c>
      <c r="H230" s="6" t="s">
        <v>825</v>
      </c>
      <c r="I230" s="6" t="s">
        <v>402</v>
      </c>
      <c r="J230" s="6">
        <v>1</v>
      </c>
      <c r="K230" s="6">
        <v>500</v>
      </c>
      <c r="L230" s="6"/>
      <c r="M230" s="6" t="s">
        <v>1802</v>
      </c>
      <c r="N230" s="6" t="s">
        <v>1803</v>
      </c>
      <c r="O230" s="27">
        <v>15000</v>
      </c>
      <c r="P230" s="27">
        <f t="shared" si="18"/>
        <v>15000</v>
      </c>
      <c r="Q230" s="6" t="s">
        <v>45</v>
      </c>
      <c r="R230" s="28">
        <v>44839</v>
      </c>
      <c r="S230" s="22"/>
      <c r="T230" s="24"/>
    </row>
    <row r="231" spans="1:21" s="2" customFormat="1" ht="15" x14ac:dyDescent="0.2">
      <c r="A231" s="6"/>
      <c r="B231" s="6" t="s">
        <v>549</v>
      </c>
      <c r="C231" s="6" t="s">
        <v>550</v>
      </c>
      <c r="D231" s="6" t="s">
        <v>550</v>
      </c>
      <c r="E231" s="6" t="s">
        <v>1804</v>
      </c>
      <c r="F231" s="6"/>
      <c r="G231" s="59" t="str">
        <f t="shared" si="17"/>
        <v xml:space="preserve">GOBEMICINA 1G INJ 100x  </v>
      </c>
      <c r="H231" s="6"/>
      <c r="I231" s="6" t="s">
        <v>55</v>
      </c>
      <c r="J231" s="6">
        <v>100</v>
      </c>
      <c r="K231" s="6">
        <v>1000</v>
      </c>
      <c r="L231" s="6"/>
      <c r="M231" s="6"/>
      <c r="N231" s="6"/>
      <c r="O231" s="27">
        <v>35500</v>
      </c>
      <c r="P231" s="27">
        <f t="shared" si="18"/>
        <v>355</v>
      </c>
      <c r="Q231" s="6" t="s">
        <v>45</v>
      </c>
      <c r="R231" s="28">
        <v>44944</v>
      </c>
      <c r="S231" s="22"/>
      <c r="T231" s="24"/>
    </row>
    <row r="232" spans="1:21" s="2" customFormat="1" ht="15" x14ac:dyDescent="0.2">
      <c r="A232" s="6"/>
      <c r="B232" s="6" t="s">
        <v>590</v>
      </c>
      <c r="C232" s="6" t="s">
        <v>591</v>
      </c>
      <c r="D232" s="6" t="s">
        <v>597</v>
      </c>
      <c r="E232" s="6" t="s">
        <v>1805</v>
      </c>
      <c r="F232" s="6"/>
      <c r="G232" s="59" t="str">
        <f t="shared" si="17"/>
        <v xml:space="preserve">Bactrimel 480 mg/5 ml 10x inj.  </v>
      </c>
      <c r="H232" s="6"/>
      <c r="I232" s="6" t="s">
        <v>55</v>
      </c>
      <c r="J232" s="6">
        <v>10</v>
      </c>
      <c r="K232" s="6">
        <v>480</v>
      </c>
      <c r="L232" s="6" t="s">
        <v>89</v>
      </c>
      <c r="M232" s="6" t="s">
        <v>287</v>
      </c>
      <c r="N232" s="6" t="s">
        <v>288</v>
      </c>
      <c r="O232" s="27">
        <v>22500</v>
      </c>
      <c r="P232" s="27">
        <f t="shared" si="18"/>
        <v>2250</v>
      </c>
      <c r="Q232" s="6" t="s">
        <v>45</v>
      </c>
      <c r="R232" s="28">
        <v>44881</v>
      </c>
      <c r="S232" s="22"/>
      <c r="T232" s="24"/>
    </row>
    <row r="233" spans="1:21" s="2" customFormat="1" ht="15" x14ac:dyDescent="0.2">
      <c r="A233" s="6">
        <v>385</v>
      </c>
      <c r="B233" s="6" t="s">
        <v>1279</v>
      </c>
      <c r="C233" s="6" t="s">
        <v>1280</v>
      </c>
      <c r="D233" s="6" t="s">
        <v>1281</v>
      </c>
      <c r="E233" s="6" t="s">
        <v>1282</v>
      </c>
      <c r="F233" s="6"/>
      <c r="G233" s="59" t="str">
        <f t="shared" si="17"/>
        <v>Septopal MiniKetten 10  Minikette</v>
      </c>
      <c r="H233" s="6" t="s">
        <v>1284</v>
      </c>
      <c r="I233" s="6" t="s">
        <v>1285</v>
      </c>
      <c r="J233" s="6">
        <v>1</v>
      </c>
      <c r="K233" s="6">
        <v>10</v>
      </c>
      <c r="L233" s="6"/>
      <c r="M233" s="6" t="s">
        <v>35</v>
      </c>
      <c r="N233" s="6" t="s">
        <v>36</v>
      </c>
      <c r="O233" s="27">
        <v>67500</v>
      </c>
      <c r="P233" s="27">
        <f t="shared" si="18"/>
        <v>67500</v>
      </c>
      <c r="Q233" s="6" t="s">
        <v>45</v>
      </c>
      <c r="R233" s="28">
        <v>44839</v>
      </c>
      <c r="S233" s="22"/>
      <c r="T233" s="24"/>
      <c r="U233" s="56" t="s">
        <v>28</v>
      </c>
    </row>
    <row r="234" spans="1:21" s="2" customFormat="1" ht="15" x14ac:dyDescent="0.2">
      <c r="A234" s="6">
        <v>383</v>
      </c>
      <c r="B234" s="6" t="s">
        <v>1279</v>
      </c>
      <c r="C234" s="6" t="s">
        <v>1280</v>
      </c>
      <c r="D234" s="6" t="s">
        <v>1281</v>
      </c>
      <c r="E234" s="6" t="s">
        <v>1806</v>
      </c>
      <c r="F234" s="6"/>
      <c r="G234" s="59" t="str">
        <f t="shared" si="17"/>
        <v>Septopal Ketten 30  Kette</v>
      </c>
      <c r="H234" s="6" t="s">
        <v>1330</v>
      </c>
      <c r="I234" s="6" t="s">
        <v>1285</v>
      </c>
      <c r="J234" s="6">
        <v>1</v>
      </c>
      <c r="K234" s="6">
        <v>30</v>
      </c>
      <c r="L234" s="6"/>
      <c r="M234" s="6" t="s">
        <v>35</v>
      </c>
      <c r="N234" s="6" t="s">
        <v>36</v>
      </c>
      <c r="O234" s="27">
        <v>82500</v>
      </c>
      <c r="P234" s="27">
        <f t="shared" si="18"/>
        <v>82500</v>
      </c>
      <c r="Q234" s="6" t="s">
        <v>45</v>
      </c>
      <c r="R234" s="28">
        <v>44839</v>
      </c>
      <c r="S234" s="22"/>
      <c r="T234" s="24"/>
    </row>
    <row r="235" spans="1:21" s="2" customFormat="1" ht="15" x14ac:dyDescent="0.2">
      <c r="A235" s="6">
        <v>251</v>
      </c>
      <c r="B235" s="6" t="s">
        <v>1318</v>
      </c>
      <c r="C235" s="6" t="s">
        <v>1319</v>
      </c>
      <c r="D235" s="6" t="s">
        <v>1807</v>
      </c>
      <c r="E235" s="6" t="s">
        <v>1808</v>
      </c>
      <c r="F235" s="6" t="s">
        <v>1809</v>
      </c>
      <c r="G235" s="59" t="str">
        <f t="shared" si="17"/>
        <v>Leukeran  2 mg 25x Tab</v>
      </c>
      <c r="H235" s="6" t="s">
        <v>292</v>
      </c>
      <c r="I235" s="6" t="s">
        <v>97</v>
      </c>
      <c r="J235" s="6">
        <v>25</v>
      </c>
      <c r="K235" s="6">
        <v>2</v>
      </c>
      <c r="L235" s="6"/>
      <c r="M235" s="6" t="s">
        <v>287</v>
      </c>
      <c r="N235" s="6" t="s">
        <v>288</v>
      </c>
      <c r="O235" s="27">
        <v>26000</v>
      </c>
      <c r="P235" s="27">
        <f t="shared" si="18"/>
        <v>1040</v>
      </c>
      <c r="Q235" s="6" t="s">
        <v>45</v>
      </c>
      <c r="R235" s="28">
        <v>44839</v>
      </c>
      <c r="S235" s="22"/>
      <c r="T235" s="24"/>
    </row>
    <row r="236" spans="1:21" s="2" customFormat="1" ht="15" x14ac:dyDescent="0.2">
      <c r="A236" s="6"/>
      <c r="B236" s="6" t="s">
        <v>729</v>
      </c>
      <c r="C236" s="6" t="s">
        <v>730</v>
      </c>
      <c r="D236" s="6" t="s">
        <v>730</v>
      </c>
      <c r="E236" s="6" t="s">
        <v>1286</v>
      </c>
      <c r="F236" s="6"/>
      <c r="G236" s="59" t="str">
        <f t="shared" si="17"/>
        <v xml:space="preserve">Cytarabine Hospira 1.000mg/10ml 1X  </v>
      </c>
      <c r="H236" s="6"/>
      <c r="I236" s="6" t="s">
        <v>55</v>
      </c>
      <c r="J236" s="6">
        <v>1</v>
      </c>
      <c r="K236" s="6">
        <v>1000</v>
      </c>
      <c r="L236" s="6"/>
      <c r="M236" s="6" t="s">
        <v>287</v>
      </c>
      <c r="N236" s="6" t="s">
        <v>288</v>
      </c>
      <c r="O236" s="27">
        <v>19750</v>
      </c>
      <c r="P236" s="27">
        <f t="shared" si="18"/>
        <v>19750</v>
      </c>
      <c r="Q236" s="6" t="s">
        <v>45</v>
      </c>
      <c r="R236" s="28">
        <v>44952</v>
      </c>
      <c r="S236" s="22"/>
      <c r="T236" s="24"/>
      <c r="U236" s="56" t="s">
        <v>28</v>
      </c>
    </row>
    <row r="237" spans="1:21" s="2" customFormat="1" ht="15" x14ac:dyDescent="0.2">
      <c r="A237" s="6"/>
      <c r="B237" s="6" t="s">
        <v>729</v>
      </c>
      <c r="C237" s="6" t="s">
        <v>730</v>
      </c>
      <c r="D237" s="6" t="s">
        <v>730</v>
      </c>
      <c r="E237" s="6" t="s">
        <v>1287</v>
      </c>
      <c r="F237" s="6"/>
      <c r="G237" s="59" t="str">
        <f t="shared" ref="G237:G265" si="19">CONCATENATE(E237," ",F237," ",H237)</f>
        <v xml:space="preserve">Alexan inj. 1000mg/20ml 1X   </v>
      </c>
      <c r="H237" s="6"/>
      <c r="I237" s="6" t="s">
        <v>55</v>
      </c>
      <c r="J237" s="6">
        <v>1</v>
      </c>
      <c r="K237" s="6">
        <v>1000</v>
      </c>
      <c r="L237" s="6"/>
      <c r="M237" s="6" t="s">
        <v>664</v>
      </c>
      <c r="N237" s="6" t="s">
        <v>665</v>
      </c>
      <c r="O237" s="27">
        <v>19750</v>
      </c>
      <c r="P237" s="27">
        <f>O237/J237</f>
        <v>19750</v>
      </c>
      <c r="Q237" s="6" t="s">
        <v>45</v>
      </c>
      <c r="R237" s="28">
        <v>44952</v>
      </c>
      <c r="S237" s="22"/>
      <c r="T237" s="24"/>
      <c r="U237" s="56" t="s">
        <v>28</v>
      </c>
    </row>
    <row r="238" spans="1:21" s="2" customFormat="1" ht="15" x14ac:dyDescent="0.2">
      <c r="A238" s="6">
        <v>268</v>
      </c>
      <c r="B238" s="6" t="s">
        <v>813</v>
      </c>
      <c r="C238" s="6" t="s">
        <v>814</v>
      </c>
      <c r="D238" s="6" t="s">
        <v>817</v>
      </c>
      <c r="E238" s="6" t="s">
        <v>1810</v>
      </c>
      <c r="F238" s="6" t="s">
        <v>1811</v>
      </c>
      <c r="G238" s="59" t="str">
        <f t="shared" si="19"/>
        <v>Metalcaptase 150 mg 50x Tbl</v>
      </c>
      <c r="H238" s="6" t="s">
        <v>484</v>
      </c>
      <c r="I238" s="6" t="s">
        <v>97</v>
      </c>
      <c r="J238" s="6">
        <v>50</v>
      </c>
      <c r="K238" s="6">
        <v>150</v>
      </c>
      <c r="L238" s="6"/>
      <c r="M238" s="6" t="s">
        <v>35</v>
      </c>
      <c r="N238" s="6" t="s">
        <v>36</v>
      </c>
      <c r="O238" s="27" t="s">
        <v>20</v>
      </c>
      <c r="P238" s="27" t="s">
        <v>20</v>
      </c>
      <c r="Q238" s="6" t="s">
        <v>45</v>
      </c>
      <c r="R238" s="28">
        <v>44839</v>
      </c>
      <c r="S238" s="22"/>
      <c r="T238" s="24"/>
    </row>
    <row r="239" spans="1:21" s="2" customFormat="1" ht="15" x14ac:dyDescent="0.2">
      <c r="A239" s="6">
        <v>269</v>
      </c>
      <c r="B239" s="6" t="s">
        <v>813</v>
      </c>
      <c r="C239" s="6" t="s">
        <v>814</v>
      </c>
      <c r="D239" s="6" t="s">
        <v>817</v>
      </c>
      <c r="E239" s="6" t="s">
        <v>819</v>
      </c>
      <c r="F239" s="6" t="s">
        <v>820</v>
      </c>
      <c r="G239" s="59" t="str">
        <f t="shared" si="19"/>
        <v>Metalcaptase  300mg 50x Tbl</v>
      </c>
      <c r="H239" s="6" t="s">
        <v>484</v>
      </c>
      <c r="I239" s="6" t="s">
        <v>97</v>
      </c>
      <c r="J239" s="6">
        <v>50</v>
      </c>
      <c r="K239" s="6">
        <v>300</v>
      </c>
      <c r="L239" s="6"/>
      <c r="M239" s="6" t="s">
        <v>35</v>
      </c>
      <c r="N239" s="6" t="s">
        <v>36</v>
      </c>
      <c r="O239" s="27">
        <v>24500</v>
      </c>
      <c r="P239" s="27">
        <f t="shared" ref="P239:P253" si="20">O239/J239</f>
        <v>490</v>
      </c>
      <c r="Q239" s="6" t="s">
        <v>45</v>
      </c>
      <c r="R239" s="28">
        <v>44839</v>
      </c>
      <c r="S239" s="22"/>
      <c r="T239" s="24"/>
      <c r="U239" s="56" t="s">
        <v>28</v>
      </c>
    </row>
    <row r="240" spans="1:21" s="2" customFormat="1" ht="15" x14ac:dyDescent="0.2">
      <c r="A240" s="6"/>
      <c r="B240" s="6" t="s">
        <v>881</v>
      </c>
      <c r="C240" s="6" t="s">
        <v>882</v>
      </c>
      <c r="D240" s="6" t="s">
        <v>882</v>
      </c>
      <c r="E240" s="6" t="s">
        <v>1812</v>
      </c>
      <c r="F240" s="6"/>
      <c r="G240" s="59" t="str">
        <f t="shared" si="19"/>
        <v xml:space="preserve">Mepinaest Purum 1% inj. 5x5ml  </v>
      </c>
      <c r="H240" s="6"/>
      <c r="I240" s="6" t="s">
        <v>55</v>
      </c>
      <c r="J240" s="6">
        <v>5</v>
      </c>
      <c r="K240" s="6">
        <v>5</v>
      </c>
      <c r="L240" s="6"/>
      <c r="M240" s="6"/>
      <c r="N240" s="6"/>
      <c r="O240" s="27">
        <v>1680</v>
      </c>
      <c r="P240" s="27">
        <f t="shared" si="20"/>
        <v>336</v>
      </c>
      <c r="Q240" s="6" t="s">
        <v>45</v>
      </c>
      <c r="R240" s="28">
        <v>44886</v>
      </c>
      <c r="S240" s="22" t="s">
        <v>1813</v>
      </c>
      <c r="T240" s="24">
        <v>2100</v>
      </c>
    </row>
    <row r="241" spans="1:21" s="2" customFormat="1" ht="15" x14ac:dyDescent="0.2">
      <c r="A241" s="6"/>
      <c r="B241" s="6" t="s">
        <v>1397</v>
      </c>
      <c r="C241" s="6" t="s">
        <v>1814</v>
      </c>
      <c r="D241" s="6" t="s">
        <v>1814</v>
      </c>
      <c r="E241" s="6" t="s">
        <v>1815</v>
      </c>
      <c r="F241" s="6"/>
      <c r="G241" s="59" t="str">
        <f t="shared" si="19"/>
        <v xml:space="preserve">Morphin hameln 10mg inj. 10x  </v>
      </c>
      <c r="H241" s="6"/>
      <c r="I241" s="6" t="s">
        <v>55</v>
      </c>
      <c r="J241" s="6">
        <v>10</v>
      </c>
      <c r="K241" s="6">
        <v>10</v>
      </c>
      <c r="L241" s="6"/>
      <c r="M241" s="6" t="s">
        <v>35</v>
      </c>
      <c r="N241" s="6" t="s">
        <v>36</v>
      </c>
      <c r="O241" s="27">
        <v>4150</v>
      </c>
      <c r="P241" s="27">
        <f t="shared" si="20"/>
        <v>415</v>
      </c>
      <c r="Q241" s="6" t="s">
        <v>45</v>
      </c>
      <c r="R241" s="28">
        <v>44950</v>
      </c>
      <c r="S241" s="22"/>
      <c r="T241" s="24"/>
    </row>
    <row r="242" spans="1:21" s="2" customFormat="1" ht="15" x14ac:dyDescent="0.2">
      <c r="A242" s="6"/>
      <c r="B242" s="6" t="s">
        <v>1816</v>
      </c>
      <c r="C242" s="6" t="s">
        <v>1817</v>
      </c>
      <c r="D242" s="6" t="s">
        <v>1817</v>
      </c>
      <c r="E242" s="6" t="s">
        <v>1818</v>
      </c>
      <c r="F242" s="6" t="s">
        <v>1819</v>
      </c>
      <c r="G242" s="59" t="str">
        <f t="shared" si="19"/>
        <v>Pethidine-hameln 50mg/ml- 2ml 5x inj.</v>
      </c>
      <c r="H242" s="6" t="s">
        <v>54</v>
      </c>
      <c r="I242" s="6" t="s">
        <v>55</v>
      </c>
      <c r="J242" s="6">
        <v>5</v>
      </c>
      <c r="K242" s="6">
        <v>100</v>
      </c>
      <c r="L242" s="6"/>
      <c r="M242" s="6"/>
      <c r="N242" s="6"/>
      <c r="O242" s="27">
        <v>4520</v>
      </c>
      <c r="P242" s="27">
        <f t="shared" si="20"/>
        <v>904</v>
      </c>
      <c r="Q242" s="6" t="s">
        <v>45</v>
      </c>
      <c r="R242" s="28">
        <v>44839</v>
      </c>
      <c r="S242" s="22"/>
      <c r="T242" s="24"/>
    </row>
    <row r="243" spans="1:21" s="2" customFormat="1" ht="15" x14ac:dyDescent="0.2">
      <c r="A243" s="6">
        <v>403</v>
      </c>
      <c r="B243" s="6" t="s">
        <v>1027</v>
      </c>
      <c r="C243" s="6" t="s">
        <v>1028</v>
      </c>
      <c r="D243" s="6" t="s">
        <v>1028</v>
      </c>
      <c r="E243" s="6" t="s">
        <v>1820</v>
      </c>
      <c r="F243" s="6" t="s">
        <v>1821</v>
      </c>
      <c r="G243" s="59" t="str">
        <f t="shared" si="19"/>
        <v>Stromectol 3mg 4x tbl.</v>
      </c>
      <c r="H243" s="6" t="s">
        <v>112</v>
      </c>
      <c r="I243" s="6" t="s">
        <v>97</v>
      </c>
      <c r="J243" s="6">
        <v>4</v>
      </c>
      <c r="K243" s="6">
        <v>3</v>
      </c>
      <c r="L243" s="6"/>
      <c r="M243" s="6" t="s">
        <v>331</v>
      </c>
      <c r="N243" s="6" t="s">
        <v>332</v>
      </c>
      <c r="O243" s="27">
        <v>7850</v>
      </c>
      <c r="P243" s="27">
        <f t="shared" si="20"/>
        <v>1962.5</v>
      </c>
      <c r="Q243" s="6" t="s">
        <v>45</v>
      </c>
      <c r="R243" s="28">
        <v>44839</v>
      </c>
      <c r="S243" s="22"/>
      <c r="T243" s="24"/>
    </row>
    <row r="244" spans="1:21" s="2" customFormat="1" ht="15" x14ac:dyDescent="0.2">
      <c r="A244" s="6">
        <v>98</v>
      </c>
      <c r="B244" s="6" t="s">
        <v>1151</v>
      </c>
      <c r="C244" s="6" t="s">
        <v>1152</v>
      </c>
      <c r="D244" s="6" t="s">
        <v>1152</v>
      </c>
      <c r="E244" s="6" t="s">
        <v>1153</v>
      </c>
      <c r="F244" s="6" t="s">
        <v>1822</v>
      </c>
      <c r="G244" s="59" t="str">
        <f t="shared" si="19"/>
        <v>CRH Ferring  100mcg 5x inj.</v>
      </c>
      <c r="H244" s="6" t="s">
        <v>54</v>
      </c>
      <c r="I244" s="6" t="s">
        <v>55</v>
      </c>
      <c r="J244" s="6">
        <v>5</v>
      </c>
      <c r="K244" s="6">
        <v>100</v>
      </c>
      <c r="L244" s="6"/>
      <c r="M244" s="6" t="s">
        <v>35</v>
      </c>
      <c r="N244" s="6" t="s">
        <v>36</v>
      </c>
      <c r="O244" s="27">
        <v>232500</v>
      </c>
      <c r="P244" s="27">
        <f t="shared" si="20"/>
        <v>46500</v>
      </c>
      <c r="Q244" s="6" t="s">
        <v>45</v>
      </c>
      <c r="R244" s="28">
        <v>44839</v>
      </c>
      <c r="S244" s="22"/>
      <c r="T244" s="27"/>
    </row>
    <row r="245" spans="1:21" s="2" customFormat="1" ht="15" x14ac:dyDescent="0.2">
      <c r="A245" s="6">
        <v>7</v>
      </c>
      <c r="B245" s="6" t="s">
        <v>688</v>
      </c>
      <c r="C245" s="6" t="s">
        <v>689</v>
      </c>
      <c r="D245" s="6" t="s">
        <v>691</v>
      </c>
      <c r="E245" s="6" t="s">
        <v>692</v>
      </c>
      <c r="F245" s="6" t="s">
        <v>1809</v>
      </c>
      <c r="G245" s="6" t="str">
        <f t="shared" si="19"/>
        <v>Alkeran  2 mg 25x Tbl</v>
      </c>
      <c r="H245" s="6" t="s">
        <v>484</v>
      </c>
      <c r="I245" s="6" t="s">
        <v>97</v>
      </c>
      <c r="J245" s="6">
        <v>25</v>
      </c>
      <c r="K245" s="6">
        <v>2</v>
      </c>
      <c r="L245" s="6"/>
      <c r="M245" s="6" t="s">
        <v>287</v>
      </c>
      <c r="N245" s="6" t="s">
        <v>288</v>
      </c>
      <c r="O245" s="27">
        <v>17850</v>
      </c>
      <c r="P245" s="27">
        <f t="shared" si="20"/>
        <v>714</v>
      </c>
      <c r="Q245" s="6" t="s">
        <v>45</v>
      </c>
      <c r="R245" s="28">
        <v>44886</v>
      </c>
      <c r="S245" s="22"/>
      <c r="T245" s="24"/>
    </row>
    <row r="246" spans="1:21" s="2" customFormat="1" ht="15" x14ac:dyDescent="0.2">
      <c r="A246" s="6">
        <v>406</v>
      </c>
      <c r="B246" s="6" t="s">
        <v>1038</v>
      </c>
      <c r="C246" s="6" t="s">
        <v>1039</v>
      </c>
      <c r="D246" s="6" t="s">
        <v>1040</v>
      </c>
      <c r="E246" s="6" t="s">
        <v>1041</v>
      </c>
      <c r="F246" s="6" t="s">
        <v>1288</v>
      </c>
      <c r="G246" s="59" t="str">
        <f t="shared" si="19"/>
        <v>Sultanol Forte 2,5mg/2,5ml 40x Inh</v>
      </c>
      <c r="H246" s="6" t="s">
        <v>1043</v>
      </c>
      <c r="I246" s="6" t="s">
        <v>23</v>
      </c>
      <c r="J246" s="6">
        <v>40</v>
      </c>
      <c r="K246" s="6">
        <v>2.5</v>
      </c>
      <c r="L246" s="6"/>
      <c r="M246" s="6" t="s">
        <v>35</v>
      </c>
      <c r="N246" s="6" t="s">
        <v>36</v>
      </c>
      <c r="O246" s="27">
        <v>2650</v>
      </c>
      <c r="P246" s="27">
        <f t="shared" si="20"/>
        <v>66.25</v>
      </c>
      <c r="Q246" s="6" t="s">
        <v>45</v>
      </c>
      <c r="R246" s="28">
        <v>44839</v>
      </c>
      <c r="S246" s="22"/>
      <c r="T246" s="24">
        <v>1650</v>
      </c>
      <c r="U246" s="56" t="s">
        <v>28</v>
      </c>
    </row>
    <row r="247" spans="1:21" s="2" customFormat="1" ht="15" x14ac:dyDescent="0.2">
      <c r="A247" s="6">
        <v>455</v>
      </c>
      <c r="B247" s="6" t="s">
        <v>1289</v>
      </c>
      <c r="C247" s="6" t="s">
        <v>1290</v>
      </c>
      <c r="D247" s="6" t="s">
        <v>1291</v>
      </c>
      <c r="E247" s="6" t="s">
        <v>1292</v>
      </c>
      <c r="F247" s="6" t="s">
        <v>1293</v>
      </c>
      <c r="G247" s="6" t="str">
        <f t="shared" si="19"/>
        <v>Verdye  5mg/ml 5x inj.</v>
      </c>
      <c r="H247" s="6" t="s">
        <v>54</v>
      </c>
      <c r="I247" s="6" t="s">
        <v>55</v>
      </c>
      <c r="J247" s="6">
        <v>5</v>
      </c>
      <c r="K247" s="6">
        <v>5</v>
      </c>
      <c r="L247" s="6"/>
      <c r="M247" s="6" t="s">
        <v>35</v>
      </c>
      <c r="N247" s="6" t="s">
        <v>36</v>
      </c>
      <c r="O247" s="27">
        <v>185000</v>
      </c>
      <c r="P247" s="27">
        <f t="shared" si="20"/>
        <v>37000</v>
      </c>
      <c r="Q247" s="6" t="s">
        <v>45</v>
      </c>
      <c r="R247" s="28">
        <v>44839</v>
      </c>
      <c r="S247" s="22"/>
      <c r="T247" s="24">
        <v>178000</v>
      </c>
      <c r="U247" s="56" t="s">
        <v>28</v>
      </c>
    </row>
    <row r="248" spans="1:21" s="2" customFormat="1" ht="45" x14ac:dyDescent="0.2">
      <c r="A248" s="4"/>
      <c r="B248" s="4" t="s">
        <v>132</v>
      </c>
      <c r="C248" s="3" t="s">
        <v>133</v>
      </c>
      <c r="D248" s="3" t="s">
        <v>134</v>
      </c>
      <c r="E248" s="3" t="s">
        <v>1823</v>
      </c>
      <c r="F248" s="3"/>
      <c r="G248" s="60" t="str">
        <f t="shared" si="19"/>
        <v xml:space="preserve">PERSANTIN 10 mg/2 ml soluzione per infusione 10x  </v>
      </c>
      <c r="H248" s="3"/>
      <c r="I248" s="4"/>
      <c r="J248" s="3">
        <v>10</v>
      </c>
      <c r="K248" s="3">
        <v>10</v>
      </c>
      <c r="L248" s="3"/>
      <c r="M248" s="3" t="s">
        <v>84</v>
      </c>
      <c r="N248" s="3" t="s">
        <v>85</v>
      </c>
      <c r="O248" s="25">
        <v>4760</v>
      </c>
      <c r="P248" s="25">
        <f t="shared" si="20"/>
        <v>476</v>
      </c>
      <c r="Q248" s="4" t="s">
        <v>1295</v>
      </c>
      <c r="R248" s="28">
        <v>45030</v>
      </c>
      <c r="S248" s="42" t="s">
        <v>1296</v>
      </c>
      <c r="T248" s="24">
        <v>3980</v>
      </c>
      <c r="U248" s="22"/>
    </row>
    <row r="249" spans="1:21" s="2" customFormat="1" ht="30" x14ac:dyDescent="0.2">
      <c r="A249" s="4"/>
      <c r="B249" s="4" t="s">
        <v>218</v>
      </c>
      <c r="C249" s="3" t="s">
        <v>219</v>
      </c>
      <c r="D249" s="3" t="s">
        <v>222</v>
      </c>
      <c r="E249" s="3" t="s">
        <v>1294</v>
      </c>
      <c r="F249" s="3"/>
      <c r="G249" s="60" t="str">
        <f t="shared" si="19"/>
        <v xml:space="preserve">Digitoxin AWD 007MG TABL 100x  </v>
      </c>
      <c r="H249" s="3"/>
      <c r="I249" s="4" t="s">
        <v>97</v>
      </c>
      <c r="J249" s="3">
        <v>100</v>
      </c>
      <c r="K249" s="3">
        <v>7.0000000000000007E-2</v>
      </c>
      <c r="L249" s="3"/>
      <c r="M249" s="3"/>
      <c r="N249" s="3"/>
      <c r="O249" s="25">
        <v>2480</v>
      </c>
      <c r="P249" s="25">
        <f t="shared" si="20"/>
        <v>24.8</v>
      </c>
      <c r="Q249" s="4" t="s">
        <v>1295</v>
      </c>
      <c r="R249" s="28">
        <v>45017</v>
      </c>
      <c r="S249" s="42" t="s">
        <v>1296</v>
      </c>
      <c r="T249" s="24"/>
      <c r="U249" s="56" t="s">
        <v>28</v>
      </c>
    </row>
    <row r="250" spans="1:21" s="2" customFormat="1" ht="30" x14ac:dyDescent="0.2">
      <c r="A250" s="4" t="s">
        <v>1824</v>
      </c>
      <c r="B250" s="4" t="s">
        <v>365</v>
      </c>
      <c r="C250" s="3" t="s">
        <v>366</v>
      </c>
      <c r="D250" s="3" t="s">
        <v>367</v>
      </c>
      <c r="E250" s="3" t="s">
        <v>1825</v>
      </c>
      <c r="F250" s="3"/>
      <c r="G250" s="60" t="str">
        <f t="shared" si="19"/>
        <v xml:space="preserve">Brainal 30mg filmtabletta 30x   </v>
      </c>
      <c r="H250" s="3"/>
      <c r="I250" s="4" t="s">
        <v>97</v>
      </c>
      <c r="J250" s="3">
        <v>30</v>
      </c>
      <c r="K250" s="3">
        <v>30</v>
      </c>
      <c r="L250" s="3"/>
      <c r="M250" s="3" t="s">
        <v>145</v>
      </c>
      <c r="N250" s="3" t="s">
        <v>146</v>
      </c>
      <c r="O250" s="43">
        <v>2280</v>
      </c>
      <c r="P250" s="25">
        <f t="shared" si="20"/>
        <v>76</v>
      </c>
      <c r="Q250" s="4" t="s">
        <v>1295</v>
      </c>
      <c r="R250" s="28">
        <v>45017</v>
      </c>
      <c r="S250" s="42" t="s">
        <v>1296</v>
      </c>
      <c r="T250" s="24"/>
    </row>
    <row r="251" spans="1:21" s="2" customFormat="1" ht="30" x14ac:dyDescent="0.2">
      <c r="A251" s="4" t="s">
        <v>1826</v>
      </c>
      <c r="B251" s="4" t="s">
        <v>365</v>
      </c>
      <c r="C251" s="3" t="s">
        <v>366</v>
      </c>
      <c r="D251" s="3" t="s">
        <v>367</v>
      </c>
      <c r="E251" s="3" t="s">
        <v>1713</v>
      </c>
      <c r="F251" s="3"/>
      <c r="G251" s="60" t="str">
        <f t="shared" si="19"/>
        <v xml:space="preserve">Brainal 30mg filmtabletta 100x  </v>
      </c>
      <c r="H251" s="3"/>
      <c r="I251" s="4" t="s">
        <v>97</v>
      </c>
      <c r="J251" s="3">
        <v>100</v>
      </c>
      <c r="K251" s="3">
        <v>30</v>
      </c>
      <c r="L251" s="3"/>
      <c r="M251" s="3" t="s">
        <v>145</v>
      </c>
      <c r="N251" s="3" t="s">
        <v>146</v>
      </c>
      <c r="O251" s="43">
        <v>7600</v>
      </c>
      <c r="P251" s="25">
        <f t="shared" si="20"/>
        <v>76</v>
      </c>
      <c r="Q251" s="4" t="s">
        <v>1295</v>
      </c>
      <c r="R251" s="28">
        <v>45017</v>
      </c>
      <c r="S251" s="42" t="s">
        <v>1296</v>
      </c>
      <c r="T251" s="24"/>
    </row>
    <row r="252" spans="1:21" s="2" customFormat="1" ht="45" x14ac:dyDescent="0.2">
      <c r="A252" s="4" t="s">
        <v>478</v>
      </c>
      <c r="B252" s="4" t="s">
        <v>472</v>
      </c>
      <c r="C252" s="3" t="s">
        <v>473</v>
      </c>
      <c r="D252" s="3" t="s">
        <v>473</v>
      </c>
      <c r="E252" s="3" t="s">
        <v>1297</v>
      </c>
      <c r="F252" s="3"/>
      <c r="G252" s="60" t="str">
        <f t="shared" si="19"/>
        <v xml:space="preserve">Dexamethason 0,5mg Jenapharm tabletta 100x  </v>
      </c>
      <c r="H252" s="3"/>
      <c r="I252" s="4" t="s">
        <v>97</v>
      </c>
      <c r="J252" s="3">
        <v>100</v>
      </c>
      <c r="K252" s="3">
        <v>0.5</v>
      </c>
      <c r="L252" s="3"/>
      <c r="M252" s="3" t="s">
        <v>1271</v>
      </c>
      <c r="N252" s="3" t="s">
        <v>36</v>
      </c>
      <c r="O252" s="25">
        <v>3500</v>
      </c>
      <c r="P252" s="25">
        <f t="shared" si="20"/>
        <v>35</v>
      </c>
      <c r="Q252" s="4" t="s">
        <v>1295</v>
      </c>
      <c r="R252" s="28">
        <v>45017</v>
      </c>
      <c r="S252" s="42" t="s">
        <v>1296</v>
      </c>
      <c r="T252" s="24"/>
      <c r="U252" s="56" t="s">
        <v>28</v>
      </c>
    </row>
    <row r="253" spans="1:21" s="2" customFormat="1" ht="30" x14ac:dyDescent="0.2">
      <c r="A253" s="4"/>
      <c r="B253" s="4" t="s">
        <v>549</v>
      </c>
      <c r="C253" s="3" t="s">
        <v>550</v>
      </c>
      <c r="D253" s="3" t="s">
        <v>550</v>
      </c>
      <c r="E253" s="3" t="s">
        <v>1298</v>
      </c>
      <c r="F253" s="3"/>
      <c r="G253" s="60" t="str">
        <f t="shared" si="19"/>
        <v xml:space="preserve">Ampicilina ATB 1000mg inj, 50x  </v>
      </c>
      <c r="H253" s="3"/>
      <c r="I253" s="4" t="s">
        <v>55</v>
      </c>
      <c r="J253" s="3">
        <v>50</v>
      </c>
      <c r="K253" s="3">
        <v>1000</v>
      </c>
      <c r="L253" s="3"/>
      <c r="M253" s="3"/>
      <c r="N253" s="3"/>
      <c r="O253" s="25">
        <v>16750</v>
      </c>
      <c r="P253" s="25">
        <f t="shared" si="20"/>
        <v>335</v>
      </c>
      <c r="Q253" s="4" t="s">
        <v>1295</v>
      </c>
      <c r="R253" s="28">
        <v>45017</v>
      </c>
      <c r="S253" s="42" t="s">
        <v>1296</v>
      </c>
      <c r="T253" s="24"/>
      <c r="U253" s="56" t="s">
        <v>28</v>
      </c>
    </row>
    <row r="254" spans="1:21" s="2" customFormat="1" ht="60" x14ac:dyDescent="0.2">
      <c r="A254" s="4"/>
      <c r="B254" s="4" t="s">
        <v>1299</v>
      </c>
      <c r="C254" s="3" t="s">
        <v>1300</v>
      </c>
      <c r="D254" s="3" t="s">
        <v>1300</v>
      </c>
      <c r="E254" s="3" t="s">
        <v>1301</v>
      </c>
      <c r="F254" s="3"/>
      <c r="G254" s="60" t="str">
        <f t="shared" si="19"/>
        <v xml:space="preserve">Amoxicillina Aurobindo Italia 500 mg compresse dispersibili 12x  </v>
      </c>
      <c r="H254" s="3"/>
      <c r="I254" s="4" t="s">
        <v>97</v>
      </c>
      <c r="J254" s="3">
        <v>12</v>
      </c>
      <c r="K254" s="3">
        <v>500</v>
      </c>
      <c r="L254" s="3"/>
      <c r="M254" s="3" t="s">
        <v>84</v>
      </c>
      <c r="N254" s="3" t="s">
        <v>85</v>
      </c>
      <c r="O254" s="25">
        <v>1090</v>
      </c>
      <c r="P254" s="25">
        <f>O254/K254</f>
        <v>2.1800000000000002</v>
      </c>
      <c r="Q254" s="4" t="s">
        <v>1295</v>
      </c>
      <c r="R254" s="28">
        <v>45017</v>
      </c>
      <c r="S254" s="42" t="s">
        <v>1296</v>
      </c>
      <c r="T254" s="24"/>
      <c r="U254" s="56" t="s">
        <v>28</v>
      </c>
    </row>
    <row r="255" spans="1:21" s="2" customFormat="1" ht="75" x14ac:dyDescent="0.2">
      <c r="A255" s="4"/>
      <c r="B255" s="4" t="s">
        <v>1299</v>
      </c>
      <c r="C255" s="3" t="s">
        <v>1300</v>
      </c>
      <c r="D255" s="3" t="s">
        <v>1300</v>
      </c>
      <c r="E255" s="3" t="s">
        <v>1302</v>
      </c>
      <c r="F255" s="3"/>
      <c r="G255" s="60" t="str">
        <f t="shared" si="19"/>
        <v xml:space="preserve">Amoxicilina Aurovitas 500 mg comprimidos recubiertos con película EFG 30x  </v>
      </c>
      <c r="H255" s="3"/>
      <c r="I255" s="4" t="s">
        <v>97</v>
      </c>
      <c r="J255" s="3">
        <v>30</v>
      </c>
      <c r="K255" s="3">
        <v>500</v>
      </c>
      <c r="L255" s="3"/>
      <c r="M255" s="3" t="s">
        <v>145</v>
      </c>
      <c r="N255" s="3" t="s">
        <v>146</v>
      </c>
      <c r="O255" s="25">
        <v>1590</v>
      </c>
      <c r="P255" s="25">
        <f>O255/K255</f>
        <v>3.18</v>
      </c>
      <c r="Q255" s="4" t="s">
        <v>1295</v>
      </c>
      <c r="R255" s="28">
        <v>45017</v>
      </c>
      <c r="S255" s="42" t="s">
        <v>1296</v>
      </c>
      <c r="T255" s="24"/>
      <c r="U255" s="56" t="s">
        <v>28</v>
      </c>
    </row>
    <row r="256" spans="1:21" s="2" customFormat="1" ht="75" x14ac:dyDescent="0.2">
      <c r="A256" s="4"/>
      <c r="B256" s="4" t="s">
        <v>1299</v>
      </c>
      <c r="C256" s="3" t="s">
        <v>1300</v>
      </c>
      <c r="D256" s="3" t="s">
        <v>1300</v>
      </c>
      <c r="E256" s="3" t="s">
        <v>1303</v>
      </c>
      <c r="F256" s="3"/>
      <c r="G256" s="60" t="str">
        <f t="shared" si="19"/>
        <v xml:space="preserve">Amoxicilina Aurovitas 750 mg comprimidos recubiertos con película EFG 30x  </v>
      </c>
      <c r="H256" s="3"/>
      <c r="I256" s="4" t="s">
        <v>97</v>
      </c>
      <c r="J256" s="3">
        <v>30</v>
      </c>
      <c r="K256" s="3">
        <v>750</v>
      </c>
      <c r="L256" s="3"/>
      <c r="M256" s="3" t="s">
        <v>145</v>
      </c>
      <c r="N256" s="3" t="s">
        <v>146</v>
      </c>
      <c r="O256" s="25">
        <v>2350</v>
      </c>
      <c r="P256" s="25">
        <f>O256/K256</f>
        <v>3.1333333333333333</v>
      </c>
      <c r="Q256" s="4" t="s">
        <v>1295</v>
      </c>
      <c r="R256" s="28">
        <v>45017</v>
      </c>
      <c r="S256" s="42" t="s">
        <v>1296</v>
      </c>
      <c r="T256" s="24"/>
      <c r="U256" s="56" t="s">
        <v>28</v>
      </c>
    </row>
    <row r="257" spans="1:21" s="2" customFormat="1" ht="75" x14ac:dyDescent="0.2">
      <c r="A257" s="4"/>
      <c r="B257" s="4" t="s">
        <v>1299</v>
      </c>
      <c r="C257" s="3" t="s">
        <v>1300</v>
      </c>
      <c r="D257" s="3" t="s">
        <v>1300</v>
      </c>
      <c r="E257" s="3" t="s">
        <v>1304</v>
      </c>
      <c r="F257" s="3"/>
      <c r="G257" s="60" t="str">
        <f t="shared" si="19"/>
        <v xml:space="preserve">Amoxicilina Aurovitas 1000 mg comprimidos recubiertos con película EFG 30x  </v>
      </c>
      <c r="H257" s="3"/>
      <c r="I257" s="4" t="s">
        <v>97</v>
      </c>
      <c r="J257" s="3">
        <v>30</v>
      </c>
      <c r="K257" s="3">
        <v>1000</v>
      </c>
      <c r="L257" s="3"/>
      <c r="M257" s="3" t="s">
        <v>145</v>
      </c>
      <c r="N257" s="3" t="s">
        <v>146</v>
      </c>
      <c r="O257" s="25">
        <v>2950</v>
      </c>
      <c r="P257" s="25">
        <f>O257/K257</f>
        <v>2.95</v>
      </c>
      <c r="Q257" s="4" t="s">
        <v>1295</v>
      </c>
      <c r="R257" s="28">
        <v>45017</v>
      </c>
      <c r="S257" s="42" t="s">
        <v>1296</v>
      </c>
      <c r="T257" s="24"/>
      <c r="U257" s="56" t="s">
        <v>28</v>
      </c>
    </row>
    <row r="258" spans="1:21" s="2" customFormat="1" ht="75" x14ac:dyDescent="0.2">
      <c r="A258" s="4" t="s">
        <v>594</v>
      </c>
      <c r="B258" s="4" t="s">
        <v>590</v>
      </c>
      <c r="C258" s="3" t="s">
        <v>591</v>
      </c>
      <c r="D258" s="3" t="s">
        <v>595</v>
      </c>
      <c r="E258" s="3" t="s">
        <v>596</v>
      </c>
      <c r="F258" s="3"/>
      <c r="G258" s="60" t="str">
        <f t="shared" si="19"/>
        <v xml:space="preserve">Cotrim-ratiopharm 400mg+80mg/5ml koncentrátum oldatos infúzióhoz 5x5ml  </v>
      </c>
      <c r="H258" s="3"/>
      <c r="I258" s="4" t="s">
        <v>55</v>
      </c>
      <c r="J258" s="3">
        <v>5</v>
      </c>
      <c r="K258" s="3">
        <v>480</v>
      </c>
      <c r="L258" s="3"/>
      <c r="M258" s="3" t="s">
        <v>1271</v>
      </c>
      <c r="N258" s="3" t="s">
        <v>36</v>
      </c>
      <c r="O258" s="25">
        <v>4890</v>
      </c>
      <c r="P258" s="25">
        <f t="shared" ref="P258:P265" si="21">O258/J258</f>
        <v>978</v>
      </c>
      <c r="Q258" s="4" t="s">
        <v>1295</v>
      </c>
      <c r="R258" s="28">
        <v>45017</v>
      </c>
      <c r="S258" s="42" t="s">
        <v>1296</v>
      </c>
      <c r="T258" s="24"/>
      <c r="U258" s="56" t="s">
        <v>28</v>
      </c>
    </row>
    <row r="259" spans="1:21" s="2" customFormat="1" ht="75" x14ac:dyDescent="0.2">
      <c r="A259" s="4" t="s">
        <v>1827</v>
      </c>
      <c r="B259" s="4" t="s">
        <v>590</v>
      </c>
      <c r="C259" s="3" t="s">
        <v>591</v>
      </c>
      <c r="D259" s="3" t="s">
        <v>595</v>
      </c>
      <c r="E259" s="3" t="s">
        <v>1305</v>
      </c>
      <c r="F259" s="3"/>
      <c r="G259" s="60" t="str">
        <f t="shared" si="19"/>
        <v xml:space="preserve">Bactrim perfúzió 400mg/5ml+80mg/5ml koncentrátum oldatos infúzióhoz 5x5ml  </v>
      </c>
      <c r="H259" s="3"/>
      <c r="I259" s="4" t="s">
        <v>55</v>
      </c>
      <c r="J259" s="3">
        <v>5</v>
      </c>
      <c r="K259" s="3">
        <v>480</v>
      </c>
      <c r="L259" s="3"/>
      <c r="M259" s="3" t="s">
        <v>84</v>
      </c>
      <c r="N259" s="3" t="s">
        <v>85</v>
      </c>
      <c r="O259" s="25">
        <v>9100</v>
      </c>
      <c r="P259" s="25">
        <f t="shared" si="21"/>
        <v>1820</v>
      </c>
      <c r="Q259" s="4" t="s">
        <v>1295</v>
      </c>
      <c r="R259" s="28">
        <v>45017</v>
      </c>
      <c r="S259" s="42" t="s">
        <v>1296</v>
      </c>
      <c r="T259" s="24"/>
      <c r="U259" s="56" t="s">
        <v>28</v>
      </c>
    </row>
    <row r="260" spans="1:21" s="2" customFormat="1" ht="30" x14ac:dyDescent="0.2">
      <c r="A260" s="4" t="s">
        <v>1828</v>
      </c>
      <c r="B260" s="4" t="s">
        <v>722</v>
      </c>
      <c r="C260" s="3" t="s">
        <v>723</v>
      </c>
      <c r="D260" s="3" t="s">
        <v>723</v>
      </c>
      <c r="E260" s="3" t="s">
        <v>1829</v>
      </c>
      <c r="F260" s="3"/>
      <c r="G260" s="60" t="str">
        <f t="shared" si="19"/>
        <v xml:space="preserve">Lanvis 40mg tabletta 25x  </v>
      </c>
      <c r="H260" s="3"/>
      <c r="I260" s="4" t="s">
        <v>97</v>
      </c>
      <c r="J260" s="3">
        <v>25</v>
      </c>
      <c r="K260" s="3">
        <v>40</v>
      </c>
      <c r="L260" s="3"/>
      <c r="M260" s="3" t="s">
        <v>287</v>
      </c>
      <c r="N260" s="3" t="s">
        <v>288</v>
      </c>
      <c r="O260" s="25">
        <v>68500</v>
      </c>
      <c r="P260" s="25">
        <f t="shared" si="21"/>
        <v>2740</v>
      </c>
      <c r="Q260" s="4" t="s">
        <v>1295</v>
      </c>
      <c r="R260" s="28">
        <v>45017</v>
      </c>
      <c r="S260" s="42" t="s">
        <v>1296</v>
      </c>
      <c r="T260" s="24"/>
    </row>
    <row r="261" spans="1:21" s="2" customFormat="1" ht="75" x14ac:dyDescent="0.2">
      <c r="A261" s="4"/>
      <c r="B261" s="4" t="s">
        <v>1728</v>
      </c>
      <c r="C261" s="3" t="s">
        <v>1729</v>
      </c>
      <c r="D261" s="3" t="s">
        <v>1729</v>
      </c>
      <c r="E261" s="3" t="s">
        <v>1830</v>
      </c>
      <c r="F261" s="3"/>
      <c r="G261" s="60" t="str">
        <f t="shared" si="19"/>
        <v xml:space="preserve">Docetaxel Hikma 80 mg/4 ml, concentrato per soluzione per infusione 1x  </v>
      </c>
      <c r="H261" s="3"/>
      <c r="I261" s="4" t="s">
        <v>55</v>
      </c>
      <c r="J261" s="3">
        <v>1</v>
      </c>
      <c r="K261" s="3">
        <v>80</v>
      </c>
      <c r="L261" s="3"/>
      <c r="M261" s="3" t="s">
        <v>84</v>
      </c>
      <c r="N261" s="3" t="s">
        <v>85</v>
      </c>
      <c r="O261" s="25">
        <v>59900</v>
      </c>
      <c r="P261" s="25">
        <f t="shared" si="21"/>
        <v>59900</v>
      </c>
      <c r="Q261" s="4" t="s">
        <v>1295</v>
      </c>
      <c r="R261" s="28">
        <v>45017</v>
      </c>
      <c r="S261" s="42" t="s">
        <v>1296</v>
      </c>
      <c r="T261" s="24"/>
    </row>
    <row r="262" spans="1:21" s="2" customFormat="1" ht="105" x14ac:dyDescent="0.2">
      <c r="A262" s="4"/>
      <c r="B262" s="4" t="s">
        <v>1728</v>
      </c>
      <c r="C262" s="3" t="s">
        <v>1729</v>
      </c>
      <c r="D262" s="3" t="s">
        <v>1729</v>
      </c>
      <c r="E262" s="3" t="s">
        <v>1831</v>
      </c>
      <c r="F262" s="3"/>
      <c r="G262" s="60" t="str">
        <f t="shared" si="19"/>
        <v xml:space="preserve">DOCETAXEL AUROBINDO 20 mg/ml concentrato per soluzione per infusione 1 FLACONCINO MONODOSE DA 4 ML  </v>
      </c>
      <c r="H262" s="3"/>
      <c r="I262" s="4" t="s">
        <v>55</v>
      </c>
      <c r="J262" s="3">
        <v>1</v>
      </c>
      <c r="K262" s="3">
        <v>80</v>
      </c>
      <c r="L262" s="3"/>
      <c r="M262" s="3" t="s">
        <v>84</v>
      </c>
      <c r="N262" s="3" t="s">
        <v>85</v>
      </c>
      <c r="O262" s="25">
        <v>81200</v>
      </c>
      <c r="P262" s="25">
        <f t="shared" si="21"/>
        <v>81200</v>
      </c>
      <c r="Q262" s="4" t="s">
        <v>1295</v>
      </c>
      <c r="R262" s="28">
        <v>45017</v>
      </c>
      <c r="S262" s="42" t="s">
        <v>1296</v>
      </c>
      <c r="T262" s="24"/>
    </row>
    <row r="263" spans="1:21" s="2" customFormat="1" ht="105" x14ac:dyDescent="0.2">
      <c r="A263" s="4"/>
      <c r="B263" s="4" t="s">
        <v>1728</v>
      </c>
      <c r="C263" s="3" t="s">
        <v>1729</v>
      </c>
      <c r="D263" s="3" t="s">
        <v>1729</v>
      </c>
      <c r="E263" s="3" t="s">
        <v>1832</v>
      </c>
      <c r="F263" s="3"/>
      <c r="G263" s="60" t="str">
        <f t="shared" si="19"/>
        <v xml:space="preserve">DOCETAXEL AUROBINDO 20 mg/ml concentrato per soluzione per infusione 1 FLACONCINO MONODOSE DA 8 ML  </v>
      </c>
      <c r="H263" s="3"/>
      <c r="I263" s="4" t="s">
        <v>55</v>
      </c>
      <c r="J263" s="3">
        <v>1</v>
      </c>
      <c r="K263" s="3">
        <v>160</v>
      </c>
      <c r="L263" s="3"/>
      <c r="M263" s="3" t="s">
        <v>84</v>
      </c>
      <c r="N263" s="3" t="s">
        <v>85</v>
      </c>
      <c r="O263" s="25">
        <v>162400</v>
      </c>
      <c r="P263" s="25">
        <f t="shared" si="21"/>
        <v>162400</v>
      </c>
      <c r="Q263" s="4" t="s">
        <v>1295</v>
      </c>
      <c r="R263" s="28">
        <v>45017</v>
      </c>
      <c r="S263" s="42" t="s">
        <v>1296</v>
      </c>
      <c r="T263" s="24"/>
    </row>
    <row r="264" spans="1:21" s="2" customFormat="1" ht="60" x14ac:dyDescent="0.2">
      <c r="A264" s="4"/>
      <c r="B264" s="4" t="s">
        <v>1142</v>
      </c>
      <c r="C264" s="3" t="s">
        <v>1143</v>
      </c>
      <c r="D264" s="3" t="s">
        <v>1143</v>
      </c>
      <c r="E264" s="3" t="s">
        <v>1306</v>
      </c>
      <c r="F264" s="3"/>
      <c r="G264" s="60" t="str">
        <f t="shared" si="19"/>
        <v xml:space="preserve">FOLINATO CALCICO TEVA EFG 50 MG (10 MG/ML) 1 AMPOLLA 5 ML  </v>
      </c>
      <c r="H264" s="3"/>
      <c r="I264" s="4" t="s">
        <v>55</v>
      </c>
      <c r="J264" s="3">
        <v>1</v>
      </c>
      <c r="K264" s="3">
        <v>50</v>
      </c>
      <c r="L264" s="3"/>
      <c r="M264" s="3" t="s">
        <v>145</v>
      </c>
      <c r="N264" s="3" t="s">
        <v>1307</v>
      </c>
      <c r="O264" s="25">
        <v>3250</v>
      </c>
      <c r="P264" s="25">
        <f t="shared" si="21"/>
        <v>3250</v>
      </c>
      <c r="Q264" s="4" t="s">
        <v>1295</v>
      </c>
      <c r="R264" s="28">
        <v>45017</v>
      </c>
      <c r="S264" s="42" t="s">
        <v>1296</v>
      </c>
      <c r="T264" s="24"/>
      <c r="U264" s="56" t="s">
        <v>28</v>
      </c>
    </row>
    <row r="265" spans="1:21" s="2" customFormat="1" ht="45" x14ac:dyDescent="0.2">
      <c r="A265" s="4"/>
      <c r="B265" s="4" t="s">
        <v>1308</v>
      </c>
      <c r="C265" s="3" t="s">
        <v>1309</v>
      </c>
      <c r="D265" s="3" t="s">
        <v>1309</v>
      </c>
      <c r="E265" s="3" t="s">
        <v>1310</v>
      </c>
      <c r="F265" s="3"/>
      <c r="G265" s="60" t="str">
        <f t="shared" si="19"/>
        <v xml:space="preserve">Microtrast Ösophaguspaste 1x150 g  </v>
      </c>
      <c r="H265" s="3"/>
      <c r="I265" s="4" t="s">
        <v>97</v>
      </c>
      <c r="J265" s="3">
        <v>1</v>
      </c>
      <c r="K265" s="3">
        <v>150</v>
      </c>
      <c r="L265" s="3"/>
      <c r="M265" s="3" t="s">
        <v>35</v>
      </c>
      <c r="N265" s="3" t="s">
        <v>36</v>
      </c>
      <c r="O265" s="25">
        <v>7160</v>
      </c>
      <c r="P265" s="25">
        <f t="shared" si="21"/>
        <v>7160</v>
      </c>
      <c r="Q265" s="4" t="s">
        <v>1295</v>
      </c>
      <c r="R265" s="28">
        <v>45017</v>
      </c>
      <c r="S265" s="42" t="s">
        <v>1296</v>
      </c>
      <c r="T265" s="24"/>
      <c r="U265" s="56" t="s">
        <v>28</v>
      </c>
    </row>
    <row r="266" spans="1:21" ht="60" x14ac:dyDescent="0.2">
      <c r="A266" s="4" t="s">
        <v>602</v>
      </c>
      <c r="B266" s="4" t="s">
        <v>602</v>
      </c>
      <c r="C266" s="3" t="s">
        <v>603</v>
      </c>
      <c r="D266" s="3" t="s">
        <v>603</v>
      </c>
      <c r="E266" s="3" t="s">
        <v>1311</v>
      </c>
      <c r="F266" s="3"/>
      <c r="G266" s="60" t="str">
        <f>CONCATENATE(E266," ",F266," ",H266)</f>
        <v xml:space="preserve">Erythromycin Rotexmedica 1g por oldatos infúzióhoz 10x  </v>
      </c>
      <c r="H266" s="3"/>
      <c r="I266" s="4" t="s">
        <v>55</v>
      </c>
      <c r="J266" s="3">
        <v>10</v>
      </c>
      <c r="K266" s="3">
        <v>1000</v>
      </c>
      <c r="L266" s="3" t="s">
        <v>67</v>
      </c>
      <c r="M266" s="3" t="s">
        <v>1271</v>
      </c>
      <c r="N266" s="3" t="s">
        <v>36</v>
      </c>
      <c r="O266" s="25">
        <v>34600</v>
      </c>
      <c r="P266" s="25">
        <f>O266/J266</f>
        <v>3460</v>
      </c>
      <c r="Q266" s="4" t="s">
        <v>1295</v>
      </c>
      <c r="R266" s="28">
        <v>45017</v>
      </c>
      <c r="S266" s="42"/>
      <c r="T266" s="24"/>
      <c r="U266" s="56" t="s">
        <v>28</v>
      </c>
    </row>
  </sheetData>
  <autoFilter ref="A202:XFC266" xr:uid="{00000000-0009-0000-0000-000003000000}"/>
  <sortState xmlns:xlrd2="http://schemas.microsoft.com/office/spreadsheetml/2017/richdata2" ref="A2:XFD46">
    <sortCondition ref="B2:B46"/>
  </sortState>
  <pageMargins left="0.7" right="0.7" top="0.75" bottom="0.75" header="0.3" footer="0.3"/>
  <pageSetup paperSize="9" orientation="portrait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9"/>
  <sheetViews>
    <sheetView workbookViewId="0">
      <selection activeCell="I39" sqref="I39"/>
    </sheetView>
  </sheetViews>
  <sheetFormatPr defaultRowHeight="12.75" x14ac:dyDescent="0.2"/>
  <cols>
    <col min="8" max="8" width="13" customWidth="1"/>
  </cols>
  <sheetData>
    <row r="1" spans="1:8" x14ac:dyDescent="0.2">
      <c r="B1" t="s">
        <v>1833</v>
      </c>
      <c r="C1" t="s">
        <v>1834</v>
      </c>
      <c r="D1" t="str">
        <f>CONCATENATE(C1, " ","(",(B1),")",)</f>
        <v>Andorra (AD)</v>
      </c>
      <c r="H1" t="s">
        <v>1835</v>
      </c>
    </row>
    <row r="2" spans="1:8" x14ac:dyDescent="0.2">
      <c r="B2" t="s">
        <v>1836</v>
      </c>
      <c r="C2" t="s">
        <v>1837</v>
      </c>
      <c r="D2" t="str">
        <f t="shared" ref="D2:D65" si="0">CONCATENATE(C2, " ","(",(B2),")",)</f>
        <v>Egyesült Arab Emírségek (AE)</v>
      </c>
    </row>
    <row r="3" spans="1:8" x14ac:dyDescent="0.2">
      <c r="B3" t="s">
        <v>1838</v>
      </c>
      <c r="C3" t="s">
        <v>1839</v>
      </c>
      <c r="D3" t="str">
        <f t="shared" si="0"/>
        <v>Afganisztán (AF)</v>
      </c>
    </row>
    <row r="4" spans="1:8" x14ac:dyDescent="0.2">
      <c r="B4" t="s">
        <v>1840</v>
      </c>
      <c r="C4" t="s">
        <v>1841</v>
      </c>
      <c r="D4" t="str">
        <f t="shared" si="0"/>
        <v>Antigua és Barbuda (AG)</v>
      </c>
    </row>
    <row r="5" spans="1:8" x14ac:dyDescent="0.2">
      <c r="B5" t="s">
        <v>1842</v>
      </c>
      <c r="C5" t="s">
        <v>1843</v>
      </c>
      <c r="D5" t="str">
        <f t="shared" si="0"/>
        <v>Albánia (AL)</v>
      </c>
    </row>
    <row r="6" spans="1:8" x14ac:dyDescent="0.2">
      <c r="B6" t="s">
        <v>1844</v>
      </c>
      <c r="C6" t="s">
        <v>1845</v>
      </c>
      <c r="D6" t="str">
        <f t="shared" si="0"/>
        <v>Örményország (AM)</v>
      </c>
    </row>
    <row r="7" spans="1:8" x14ac:dyDescent="0.2">
      <c r="B7" t="s">
        <v>1846</v>
      </c>
      <c r="C7" t="s">
        <v>1847</v>
      </c>
      <c r="D7" t="str">
        <f t="shared" si="0"/>
        <v>Angola (AO)</v>
      </c>
      <c r="H7" t="s">
        <v>122</v>
      </c>
    </row>
    <row r="8" spans="1:8" x14ac:dyDescent="0.2">
      <c r="B8" t="s">
        <v>1848</v>
      </c>
      <c r="C8" t="s">
        <v>1849</v>
      </c>
      <c r="D8" t="str">
        <f t="shared" si="0"/>
        <v>Argentína (AR)</v>
      </c>
    </row>
    <row r="9" spans="1:8" x14ac:dyDescent="0.2">
      <c r="A9" t="s">
        <v>87</v>
      </c>
      <c r="B9" t="s">
        <v>87</v>
      </c>
      <c r="C9" t="s">
        <v>88</v>
      </c>
      <c r="D9" t="str">
        <f t="shared" si="0"/>
        <v>Ausztria (AT)</v>
      </c>
    </row>
    <row r="10" spans="1:8" x14ac:dyDescent="0.2">
      <c r="B10" t="s">
        <v>1850</v>
      </c>
      <c r="C10" t="s">
        <v>1851</v>
      </c>
      <c r="D10" t="str">
        <f t="shared" si="0"/>
        <v>Ausztrália (AU)</v>
      </c>
      <c r="H10" t="s">
        <v>262</v>
      </c>
    </row>
    <row r="11" spans="1:8" x14ac:dyDescent="0.2">
      <c r="B11" t="s">
        <v>1852</v>
      </c>
      <c r="C11" t="s">
        <v>1853</v>
      </c>
      <c r="D11" t="str">
        <f t="shared" si="0"/>
        <v>Aruba (AW)</v>
      </c>
      <c r="H11" t="e">
        <v>#N/A</v>
      </c>
    </row>
    <row r="12" spans="1:8" x14ac:dyDescent="0.2">
      <c r="B12" t="s">
        <v>1854</v>
      </c>
      <c r="C12" t="s">
        <v>1855</v>
      </c>
      <c r="D12" t="str">
        <f t="shared" si="0"/>
        <v>Azerbajdzsán (AZ)</v>
      </c>
      <c r="H12" t="s">
        <v>84</v>
      </c>
    </row>
    <row r="13" spans="1:8" x14ac:dyDescent="0.2">
      <c r="B13" t="s">
        <v>1856</v>
      </c>
      <c r="C13" t="s">
        <v>1857</v>
      </c>
      <c r="D13" t="str">
        <f t="shared" si="0"/>
        <v>Bosznia-Hercegovina (BA)</v>
      </c>
      <c r="H13" t="s">
        <v>1802</v>
      </c>
    </row>
    <row r="14" spans="1:8" x14ac:dyDescent="0.2">
      <c r="B14" t="s">
        <v>1858</v>
      </c>
      <c r="C14" t="s">
        <v>1859</v>
      </c>
      <c r="D14" t="str">
        <f t="shared" si="0"/>
        <v>Barbados (BB)</v>
      </c>
      <c r="H14" t="s">
        <v>397</v>
      </c>
    </row>
    <row r="15" spans="1:8" x14ac:dyDescent="0.2">
      <c r="B15" t="s">
        <v>1860</v>
      </c>
      <c r="C15" t="s">
        <v>1861</v>
      </c>
      <c r="D15" t="str">
        <f t="shared" si="0"/>
        <v>Banglades (BD)</v>
      </c>
      <c r="H15" t="s">
        <v>412</v>
      </c>
    </row>
    <row r="16" spans="1:8" x14ac:dyDescent="0.2">
      <c r="A16" t="s">
        <v>952</v>
      </c>
      <c r="B16" t="s">
        <v>1513</v>
      </c>
      <c r="C16" t="s">
        <v>953</v>
      </c>
      <c r="D16" t="str">
        <f t="shared" si="0"/>
        <v>Belgium (BE)</v>
      </c>
    </row>
    <row r="17" spans="2:8" x14ac:dyDescent="0.2">
      <c r="B17" t="s">
        <v>1862</v>
      </c>
      <c r="C17" t="s">
        <v>1863</v>
      </c>
      <c r="D17" t="str">
        <f t="shared" si="0"/>
        <v>Burkina Faso (BF)</v>
      </c>
      <c r="H17" t="s">
        <v>600</v>
      </c>
    </row>
    <row r="18" spans="2:8" x14ac:dyDescent="0.2">
      <c r="B18" t="s">
        <v>1699</v>
      </c>
      <c r="C18" t="s">
        <v>1700</v>
      </c>
      <c r="D18" t="str">
        <f t="shared" si="0"/>
        <v>Bulgária (BG)</v>
      </c>
      <c r="H18" t="s">
        <v>1864</v>
      </c>
    </row>
    <row r="19" spans="2:8" x14ac:dyDescent="0.2">
      <c r="B19" t="s">
        <v>1865</v>
      </c>
      <c r="C19" t="s">
        <v>1866</v>
      </c>
      <c r="D19" t="str">
        <f t="shared" si="0"/>
        <v>Bahrein (BH)</v>
      </c>
      <c r="H19" t="s">
        <v>673</v>
      </c>
    </row>
    <row r="20" spans="2:8" x14ac:dyDescent="0.2">
      <c r="B20" t="s">
        <v>1867</v>
      </c>
      <c r="C20" t="s">
        <v>1868</v>
      </c>
      <c r="D20" t="str">
        <f t="shared" si="0"/>
        <v>Burundi (BI)</v>
      </c>
      <c r="H20" t="s">
        <v>664</v>
      </c>
    </row>
    <row r="21" spans="2:8" x14ac:dyDescent="0.2">
      <c r="B21" t="s">
        <v>1869</v>
      </c>
      <c r="C21" t="s">
        <v>1870</v>
      </c>
      <c r="D21" t="str">
        <f t="shared" si="0"/>
        <v>Benin (BJ)</v>
      </c>
      <c r="H21" t="s">
        <v>705</v>
      </c>
    </row>
    <row r="22" spans="2:8" x14ac:dyDescent="0.2">
      <c r="B22" t="s">
        <v>1871</v>
      </c>
      <c r="C22" t="s">
        <v>1872</v>
      </c>
      <c r="D22" t="str">
        <f t="shared" si="0"/>
        <v>Brunei (BN)</v>
      </c>
      <c r="H22" t="s">
        <v>720</v>
      </c>
    </row>
    <row r="23" spans="2:8" x14ac:dyDescent="0.2">
      <c r="B23" t="s">
        <v>1873</v>
      </c>
      <c r="C23" t="s">
        <v>1874</v>
      </c>
      <c r="D23" t="str">
        <f t="shared" si="0"/>
        <v>Bolívia (BO)</v>
      </c>
      <c r="H23" t="s">
        <v>727</v>
      </c>
    </row>
    <row r="24" spans="2:8" x14ac:dyDescent="0.2">
      <c r="B24" t="s">
        <v>1875</v>
      </c>
      <c r="C24" t="s">
        <v>1876</v>
      </c>
      <c r="D24" t="str">
        <f t="shared" si="0"/>
        <v>Brazília (BR)</v>
      </c>
      <c r="H24" t="s">
        <v>1482</v>
      </c>
    </row>
    <row r="25" spans="2:8" x14ac:dyDescent="0.2">
      <c r="B25" t="s">
        <v>1877</v>
      </c>
      <c r="C25" t="s">
        <v>1878</v>
      </c>
      <c r="D25" t="str">
        <f t="shared" si="0"/>
        <v>Bahama-szigetek (BS)</v>
      </c>
      <c r="H25" t="s">
        <v>943</v>
      </c>
    </row>
    <row r="26" spans="2:8" x14ac:dyDescent="0.2">
      <c r="B26" t="s">
        <v>1879</v>
      </c>
      <c r="C26" t="s">
        <v>1880</v>
      </c>
      <c r="D26" t="str">
        <f t="shared" si="0"/>
        <v>Bhután (BT)</v>
      </c>
    </row>
    <row r="27" spans="2:8" x14ac:dyDescent="0.2">
      <c r="B27" t="s">
        <v>1881</v>
      </c>
      <c r="C27" t="s">
        <v>1882</v>
      </c>
      <c r="D27" t="str">
        <f t="shared" si="0"/>
        <v>Botswana (BW)</v>
      </c>
    </row>
    <row r="28" spans="2:8" x14ac:dyDescent="0.2">
      <c r="B28" t="s">
        <v>1883</v>
      </c>
      <c r="C28" t="s">
        <v>1884</v>
      </c>
      <c r="D28" t="str">
        <f t="shared" si="0"/>
        <v>Belarusz (BY)</v>
      </c>
    </row>
    <row r="29" spans="2:8" x14ac:dyDescent="0.2">
      <c r="B29" t="s">
        <v>1885</v>
      </c>
      <c r="C29" t="s">
        <v>1886</v>
      </c>
      <c r="D29" t="str">
        <f t="shared" si="0"/>
        <v>Belize (BZ)</v>
      </c>
      <c r="H29" t="s">
        <v>1111</v>
      </c>
    </row>
    <row r="30" spans="2:8" x14ac:dyDescent="0.2">
      <c r="B30" t="s">
        <v>1887</v>
      </c>
      <c r="C30" t="s">
        <v>1888</v>
      </c>
      <c r="D30" t="str">
        <f t="shared" si="0"/>
        <v>Kanada (CA)</v>
      </c>
      <c r="H30" t="s">
        <v>1527</v>
      </c>
    </row>
    <row r="31" spans="2:8" x14ac:dyDescent="0.2">
      <c r="B31" t="s">
        <v>1889</v>
      </c>
      <c r="C31" t="s">
        <v>1890</v>
      </c>
      <c r="D31" t="str">
        <f t="shared" si="0"/>
        <v>Kongói Dem. Köztársaság (CD)</v>
      </c>
    </row>
    <row r="32" spans="2:8" x14ac:dyDescent="0.2">
      <c r="B32" t="s">
        <v>1891</v>
      </c>
      <c r="C32" t="s">
        <v>1892</v>
      </c>
      <c r="D32" t="str">
        <f t="shared" si="0"/>
        <v>Közép-afrikai Köztársaság (CF)</v>
      </c>
    </row>
    <row r="33" spans="1:4" x14ac:dyDescent="0.2">
      <c r="B33" t="s">
        <v>1893</v>
      </c>
      <c r="C33" t="s">
        <v>1894</v>
      </c>
      <c r="D33" t="str">
        <f t="shared" si="0"/>
        <v>Kongói Köztársaság (CG)</v>
      </c>
    </row>
    <row r="34" spans="1:4" x14ac:dyDescent="0.2">
      <c r="B34" t="s">
        <v>731</v>
      </c>
      <c r="C34" t="s">
        <v>732</v>
      </c>
      <c r="D34" t="str">
        <f t="shared" si="0"/>
        <v>Svájc (CH)</v>
      </c>
    </row>
    <row r="35" spans="1:4" x14ac:dyDescent="0.2">
      <c r="B35" t="s">
        <v>1895</v>
      </c>
      <c r="C35" t="s">
        <v>1896</v>
      </c>
      <c r="D35" t="str">
        <f t="shared" si="0"/>
        <v>Elefántcsontpart (CI)</v>
      </c>
    </row>
    <row r="36" spans="1:4" x14ac:dyDescent="0.2">
      <c r="B36" t="s">
        <v>1897</v>
      </c>
      <c r="C36" t="s">
        <v>1898</v>
      </c>
      <c r="D36" t="str">
        <f t="shared" si="0"/>
        <v>Chile (CL)</v>
      </c>
    </row>
    <row r="37" spans="1:4" x14ac:dyDescent="0.2">
      <c r="B37" t="s">
        <v>1899</v>
      </c>
      <c r="C37" t="s">
        <v>1900</v>
      </c>
      <c r="D37" t="str">
        <f t="shared" si="0"/>
        <v>Kamerun (CM)</v>
      </c>
    </row>
    <row r="38" spans="1:4" x14ac:dyDescent="0.2">
      <c r="B38" t="s">
        <v>1901</v>
      </c>
      <c r="C38" t="s">
        <v>1902</v>
      </c>
      <c r="D38" t="str">
        <f t="shared" si="0"/>
        <v>Kínai Népköztársaság (CN)</v>
      </c>
    </row>
    <row r="39" spans="1:4" x14ac:dyDescent="0.2">
      <c r="B39" t="s">
        <v>1903</v>
      </c>
      <c r="C39" t="s">
        <v>1904</v>
      </c>
      <c r="D39" t="str">
        <f t="shared" si="0"/>
        <v>Kolumbia (CO)</v>
      </c>
    </row>
    <row r="40" spans="1:4" x14ac:dyDescent="0.2">
      <c r="B40" t="s">
        <v>1905</v>
      </c>
      <c r="C40" t="s">
        <v>1906</v>
      </c>
      <c r="D40" t="str">
        <f t="shared" si="0"/>
        <v>Costa Rica (CR)</v>
      </c>
    </row>
    <row r="41" spans="1:4" x14ac:dyDescent="0.2">
      <c r="B41" t="s">
        <v>1907</v>
      </c>
      <c r="C41" t="s">
        <v>1908</v>
      </c>
      <c r="D41" t="str">
        <f t="shared" si="0"/>
        <v>Kuba (CU)</v>
      </c>
    </row>
    <row r="42" spans="1:4" x14ac:dyDescent="0.2">
      <c r="B42" t="s">
        <v>1909</v>
      </c>
      <c r="C42" t="s">
        <v>1910</v>
      </c>
      <c r="D42" t="str">
        <f t="shared" si="0"/>
        <v>Zöld-foki Köztársaság (CV)</v>
      </c>
    </row>
    <row r="43" spans="1:4" x14ac:dyDescent="0.2">
      <c r="B43" t="s">
        <v>1911</v>
      </c>
      <c r="C43" t="s">
        <v>1912</v>
      </c>
      <c r="D43" t="str">
        <f t="shared" si="0"/>
        <v>Ciprus (CY)</v>
      </c>
    </row>
    <row r="44" spans="1:4" x14ac:dyDescent="0.2">
      <c r="B44" t="s">
        <v>1323</v>
      </c>
      <c r="C44" t="s">
        <v>1913</v>
      </c>
      <c r="D44" t="str">
        <f t="shared" si="0"/>
        <v>Cseh Köztársaság (CZ)</v>
      </c>
    </row>
    <row r="45" spans="1:4" x14ac:dyDescent="0.2">
      <c r="A45" t="s">
        <v>1271</v>
      </c>
      <c r="B45" t="s">
        <v>1271</v>
      </c>
      <c r="C45" t="s">
        <v>36</v>
      </c>
      <c r="D45" t="str">
        <f>CONCATENATE(C45, " ","(",(B45),")",)</f>
        <v>Németország (DE)</v>
      </c>
    </row>
    <row r="46" spans="1:4" x14ac:dyDescent="0.2">
      <c r="B46" t="s">
        <v>1914</v>
      </c>
      <c r="C46" t="s">
        <v>1915</v>
      </c>
      <c r="D46" t="str">
        <f t="shared" si="0"/>
        <v>Dzsibuti (DJ)</v>
      </c>
    </row>
    <row r="47" spans="1:4" x14ac:dyDescent="0.2">
      <c r="A47" t="s">
        <v>35</v>
      </c>
      <c r="B47" t="s">
        <v>1916</v>
      </c>
      <c r="C47" t="s">
        <v>1917</v>
      </c>
      <c r="D47" t="str">
        <f t="shared" si="0"/>
        <v>Dánia (DK)</v>
      </c>
    </row>
    <row r="48" spans="1:4" x14ac:dyDescent="0.2">
      <c r="B48" t="s">
        <v>1918</v>
      </c>
      <c r="C48" t="s">
        <v>1919</v>
      </c>
      <c r="D48" t="str">
        <f t="shared" si="0"/>
        <v>Dominikai Közösség (DM)</v>
      </c>
    </row>
    <row r="49" spans="1:4" x14ac:dyDescent="0.2">
      <c r="B49" t="s">
        <v>1920</v>
      </c>
      <c r="C49" t="s">
        <v>1921</v>
      </c>
      <c r="D49" t="str">
        <f t="shared" si="0"/>
        <v>Dominikai Köztársaság (DO)</v>
      </c>
    </row>
    <row r="50" spans="1:4" x14ac:dyDescent="0.2">
      <c r="B50" t="s">
        <v>1922</v>
      </c>
      <c r="C50" t="s">
        <v>1923</v>
      </c>
      <c r="D50" t="str">
        <f t="shared" si="0"/>
        <v>Algéria (DZ)</v>
      </c>
    </row>
    <row r="51" spans="1:4" x14ac:dyDescent="0.2">
      <c r="B51" t="s">
        <v>1924</v>
      </c>
      <c r="C51" t="s">
        <v>1925</v>
      </c>
      <c r="D51" t="str">
        <f t="shared" si="0"/>
        <v>Ecuador (EC)</v>
      </c>
    </row>
    <row r="52" spans="1:4" x14ac:dyDescent="0.2">
      <c r="B52" t="s">
        <v>1926</v>
      </c>
      <c r="C52" t="s">
        <v>1927</v>
      </c>
      <c r="D52" t="str">
        <f t="shared" si="0"/>
        <v>Észtország (EE)</v>
      </c>
    </row>
    <row r="53" spans="1:4" x14ac:dyDescent="0.2">
      <c r="B53" t="s">
        <v>1928</v>
      </c>
      <c r="C53" t="s">
        <v>1929</v>
      </c>
      <c r="D53" t="str">
        <f t="shared" si="0"/>
        <v>Egyiptom (EG)</v>
      </c>
    </row>
    <row r="54" spans="1:4" x14ac:dyDescent="0.2">
      <c r="B54" t="s">
        <v>1930</v>
      </c>
      <c r="C54" t="s">
        <v>1931</v>
      </c>
      <c r="D54" t="str">
        <f t="shared" si="0"/>
        <v>Nyugat-Szahara (vitatott státuszú állam) (EH)</v>
      </c>
    </row>
    <row r="55" spans="1:4" x14ac:dyDescent="0.2">
      <c r="B55" t="s">
        <v>1932</v>
      </c>
      <c r="C55" t="s">
        <v>1933</v>
      </c>
      <c r="D55" t="str">
        <f t="shared" si="0"/>
        <v>Eritrea (ER)</v>
      </c>
    </row>
    <row r="56" spans="1:4" x14ac:dyDescent="0.2">
      <c r="A56" t="s">
        <v>145</v>
      </c>
      <c r="B56" t="s">
        <v>145</v>
      </c>
      <c r="C56" t="s">
        <v>146</v>
      </c>
      <c r="D56" t="str">
        <f t="shared" si="0"/>
        <v>Spanyolország (ES)</v>
      </c>
    </row>
    <row r="57" spans="1:4" x14ac:dyDescent="0.2">
      <c r="B57" t="s">
        <v>1934</v>
      </c>
      <c r="C57" t="s">
        <v>1935</v>
      </c>
      <c r="D57" t="str">
        <f t="shared" si="0"/>
        <v>Etiópia (ET)</v>
      </c>
    </row>
    <row r="58" spans="1:4" x14ac:dyDescent="0.2">
      <c r="B58" t="s">
        <v>1936</v>
      </c>
      <c r="C58" t="s">
        <v>1937</v>
      </c>
      <c r="D58" t="str">
        <f t="shared" si="0"/>
        <v>Finnország (FI)</v>
      </c>
    </row>
    <row r="59" spans="1:4" x14ac:dyDescent="0.2">
      <c r="B59" t="s">
        <v>1938</v>
      </c>
      <c r="C59" t="s">
        <v>1939</v>
      </c>
      <c r="D59" t="str">
        <f t="shared" si="0"/>
        <v>Fidzsi-szigetek (FJ)</v>
      </c>
    </row>
    <row r="60" spans="1:4" x14ac:dyDescent="0.2">
      <c r="B60" t="s">
        <v>1940</v>
      </c>
      <c r="C60" t="s">
        <v>1941</v>
      </c>
      <c r="D60" t="str">
        <f t="shared" si="0"/>
        <v>Mikronéziai Szövetségi Államok (FM)</v>
      </c>
    </row>
    <row r="61" spans="1:4" x14ac:dyDescent="0.2">
      <c r="A61" t="s">
        <v>331</v>
      </c>
      <c r="B61" t="s">
        <v>331</v>
      </c>
      <c r="C61" t="s">
        <v>332</v>
      </c>
      <c r="D61" t="str">
        <f t="shared" si="0"/>
        <v>Franciaország (FR)</v>
      </c>
    </row>
    <row r="62" spans="1:4" x14ac:dyDescent="0.2">
      <c r="B62" t="s">
        <v>1942</v>
      </c>
      <c r="C62" t="s">
        <v>1943</v>
      </c>
      <c r="D62" t="str">
        <f t="shared" si="0"/>
        <v>Gabon (GA)</v>
      </c>
    </row>
    <row r="63" spans="1:4" x14ac:dyDescent="0.2">
      <c r="A63" t="s">
        <v>62</v>
      </c>
      <c r="B63" t="s">
        <v>1944</v>
      </c>
      <c r="C63" t="s">
        <v>1945</v>
      </c>
      <c r="D63" t="str">
        <f t="shared" si="0"/>
        <v>Nagy-Britannia (GB)</v>
      </c>
    </row>
    <row r="64" spans="1:4" x14ac:dyDescent="0.2">
      <c r="B64" t="s">
        <v>1946</v>
      </c>
      <c r="C64" t="s">
        <v>1947</v>
      </c>
      <c r="D64" t="str">
        <f t="shared" si="0"/>
        <v>Grenada (GD)</v>
      </c>
    </row>
    <row r="65" spans="2:4" x14ac:dyDescent="0.2">
      <c r="B65" t="s">
        <v>1948</v>
      </c>
      <c r="C65" t="s">
        <v>1949</v>
      </c>
      <c r="D65" t="str">
        <f t="shared" si="0"/>
        <v>Grúzia (GE)</v>
      </c>
    </row>
    <row r="66" spans="2:4" x14ac:dyDescent="0.2">
      <c r="B66" t="s">
        <v>1950</v>
      </c>
      <c r="C66" t="s">
        <v>1951</v>
      </c>
      <c r="D66" t="str">
        <f t="shared" ref="D66:D129" si="1">CONCATENATE(C66, " ","(",(B66),")",)</f>
        <v>Ghána (GH)</v>
      </c>
    </row>
    <row r="67" spans="2:4" x14ac:dyDescent="0.2">
      <c r="B67" t="s">
        <v>1952</v>
      </c>
      <c r="C67" t="s">
        <v>1953</v>
      </c>
      <c r="D67" t="str">
        <f t="shared" si="1"/>
        <v>Gambia (GM)</v>
      </c>
    </row>
    <row r="68" spans="2:4" x14ac:dyDescent="0.2">
      <c r="B68" t="s">
        <v>1954</v>
      </c>
      <c r="C68" t="s">
        <v>1955</v>
      </c>
      <c r="D68" t="str">
        <f t="shared" si="1"/>
        <v>Guinea (GN)</v>
      </c>
    </row>
    <row r="69" spans="2:4" x14ac:dyDescent="0.2">
      <c r="B69" t="s">
        <v>1956</v>
      </c>
      <c r="C69" t="s">
        <v>1957</v>
      </c>
      <c r="D69" t="str">
        <f t="shared" si="1"/>
        <v>Egyenlítői Guinea (GQ)</v>
      </c>
    </row>
    <row r="70" spans="2:4" x14ac:dyDescent="0.2">
      <c r="B70" t="s">
        <v>1535</v>
      </c>
      <c r="C70" t="s">
        <v>1536</v>
      </c>
      <c r="D70" t="str">
        <f t="shared" si="1"/>
        <v>Görögország (GR)</v>
      </c>
    </row>
    <row r="71" spans="2:4" x14ac:dyDescent="0.2">
      <c r="B71" t="s">
        <v>1958</v>
      </c>
      <c r="C71" t="s">
        <v>1959</v>
      </c>
      <c r="D71" t="str">
        <f t="shared" si="1"/>
        <v>Guatemala (GT)</v>
      </c>
    </row>
    <row r="72" spans="2:4" x14ac:dyDescent="0.2">
      <c r="B72" t="s">
        <v>1960</v>
      </c>
      <c r="C72" t="s">
        <v>1961</v>
      </c>
      <c r="D72" t="str">
        <f t="shared" si="1"/>
        <v>Bissau-Guinea (GW)</v>
      </c>
    </row>
    <row r="73" spans="2:4" x14ac:dyDescent="0.2">
      <c r="B73" t="s">
        <v>1962</v>
      </c>
      <c r="C73" t="s">
        <v>1963</v>
      </c>
      <c r="D73" t="str">
        <f t="shared" si="1"/>
        <v>Guyana (GY)</v>
      </c>
    </row>
    <row r="74" spans="2:4" x14ac:dyDescent="0.2">
      <c r="B74" t="s">
        <v>1964</v>
      </c>
      <c r="C74" t="s">
        <v>1965</v>
      </c>
      <c r="D74" t="str">
        <f t="shared" si="1"/>
        <v>Honduras (HN)</v>
      </c>
    </row>
    <row r="75" spans="2:4" x14ac:dyDescent="0.2">
      <c r="B75" t="s">
        <v>1406</v>
      </c>
      <c r="C75" t="s">
        <v>1966</v>
      </c>
      <c r="D75" t="str">
        <f t="shared" si="1"/>
        <v>Horvátország (HR)</v>
      </c>
    </row>
    <row r="76" spans="2:4" x14ac:dyDescent="0.2">
      <c r="B76" t="s">
        <v>1967</v>
      </c>
      <c r="C76" t="s">
        <v>1968</v>
      </c>
      <c r="D76" t="str">
        <f t="shared" si="1"/>
        <v>Haiti (HT)</v>
      </c>
    </row>
    <row r="77" spans="2:4" x14ac:dyDescent="0.2">
      <c r="B77" t="s">
        <v>1188</v>
      </c>
      <c r="C77" t="s">
        <v>1189</v>
      </c>
      <c r="D77" t="str">
        <f t="shared" si="1"/>
        <v>Magyarország (HU)</v>
      </c>
    </row>
    <row r="78" spans="2:4" x14ac:dyDescent="0.2">
      <c r="B78" t="s">
        <v>1969</v>
      </c>
      <c r="C78" t="s">
        <v>1970</v>
      </c>
      <c r="D78" t="str">
        <f t="shared" si="1"/>
        <v>Indonézia (ID)</v>
      </c>
    </row>
    <row r="79" spans="2:4" x14ac:dyDescent="0.2">
      <c r="B79" t="s">
        <v>1971</v>
      </c>
      <c r="C79" t="s">
        <v>1972</v>
      </c>
      <c r="D79" t="str">
        <f t="shared" si="1"/>
        <v>Írország (IE)</v>
      </c>
    </row>
    <row r="80" spans="2:4" x14ac:dyDescent="0.2">
      <c r="B80" t="s">
        <v>1973</v>
      </c>
      <c r="C80" t="s">
        <v>1974</v>
      </c>
      <c r="D80" t="str">
        <f t="shared" si="1"/>
        <v>Izrael (IL)</v>
      </c>
    </row>
    <row r="81" spans="1:4" x14ac:dyDescent="0.2">
      <c r="B81" t="s">
        <v>1665</v>
      </c>
      <c r="C81" t="s">
        <v>1666</v>
      </c>
      <c r="D81" t="str">
        <f t="shared" si="1"/>
        <v>India (IN)</v>
      </c>
    </row>
    <row r="82" spans="1:4" x14ac:dyDescent="0.2">
      <c r="B82" t="s">
        <v>1975</v>
      </c>
      <c r="C82" t="s">
        <v>1976</v>
      </c>
      <c r="D82" t="str">
        <f t="shared" si="1"/>
        <v>Irak (IQ)</v>
      </c>
    </row>
    <row r="83" spans="1:4" x14ac:dyDescent="0.2">
      <c r="B83" t="s">
        <v>1977</v>
      </c>
      <c r="C83" t="s">
        <v>1978</v>
      </c>
      <c r="D83" t="str">
        <f t="shared" si="1"/>
        <v>Irán (IR)</v>
      </c>
    </row>
    <row r="84" spans="1:4" x14ac:dyDescent="0.2">
      <c r="B84" t="s">
        <v>1979</v>
      </c>
      <c r="C84" t="s">
        <v>1980</v>
      </c>
      <c r="D84" t="str">
        <f t="shared" si="1"/>
        <v>Izland (IS)</v>
      </c>
    </row>
    <row r="85" spans="1:4" x14ac:dyDescent="0.2">
      <c r="B85" t="s">
        <v>84</v>
      </c>
      <c r="C85" t="s">
        <v>85</v>
      </c>
      <c r="D85" t="str">
        <f t="shared" si="1"/>
        <v>Olaszország (IT)</v>
      </c>
    </row>
    <row r="86" spans="1:4" x14ac:dyDescent="0.2">
      <c r="B86" t="s">
        <v>1981</v>
      </c>
      <c r="C86" t="s">
        <v>1982</v>
      </c>
      <c r="D86" t="str">
        <f t="shared" si="1"/>
        <v>Jamaika (JM)</v>
      </c>
    </row>
    <row r="87" spans="1:4" x14ac:dyDescent="0.2">
      <c r="B87" t="s">
        <v>1983</v>
      </c>
      <c r="C87" t="s">
        <v>1984</v>
      </c>
      <c r="D87" t="str">
        <f t="shared" si="1"/>
        <v>Jordánia (JO)</v>
      </c>
    </row>
    <row r="88" spans="1:4" x14ac:dyDescent="0.2">
      <c r="A88" t="s">
        <v>254</v>
      </c>
      <c r="B88" t="s">
        <v>254</v>
      </c>
      <c r="C88" t="s">
        <v>255</v>
      </c>
      <c r="D88" t="str">
        <f t="shared" si="1"/>
        <v>Japán (JP)</v>
      </c>
    </row>
    <row r="89" spans="1:4" x14ac:dyDescent="0.2">
      <c r="B89" t="s">
        <v>1985</v>
      </c>
      <c r="C89" t="s">
        <v>1986</v>
      </c>
      <c r="D89" t="str">
        <f t="shared" si="1"/>
        <v>Kenya (KE)</v>
      </c>
    </row>
    <row r="90" spans="1:4" x14ac:dyDescent="0.2">
      <c r="B90" t="s">
        <v>1987</v>
      </c>
      <c r="C90" t="s">
        <v>1988</v>
      </c>
      <c r="D90" t="str">
        <f t="shared" si="1"/>
        <v>Kirgizisztán (KG)</v>
      </c>
    </row>
    <row r="91" spans="1:4" x14ac:dyDescent="0.2">
      <c r="B91" t="s">
        <v>1989</v>
      </c>
      <c r="C91" t="s">
        <v>1990</v>
      </c>
      <c r="D91" t="str">
        <f t="shared" si="1"/>
        <v>Kambodzsa (KH)</v>
      </c>
    </row>
    <row r="92" spans="1:4" x14ac:dyDescent="0.2">
      <c r="B92" t="s">
        <v>1991</v>
      </c>
      <c r="C92" t="s">
        <v>1992</v>
      </c>
      <c r="D92" t="str">
        <f t="shared" si="1"/>
        <v>Kiribati (KI)</v>
      </c>
    </row>
    <row r="93" spans="1:4" x14ac:dyDescent="0.2">
      <c r="B93" t="s">
        <v>1993</v>
      </c>
      <c r="C93" t="s">
        <v>1994</v>
      </c>
      <c r="D93" t="str">
        <f t="shared" si="1"/>
        <v>Comore-szigetek (KM)</v>
      </c>
    </row>
    <row r="94" spans="1:4" x14ac:dyDescent="0.2">
      <c r="B94" t="s">
        <v>1995</v>
      </c>
      <c r="C94" t="s">
        <v>1996</v>
      </c>
      <c r="D94" t="str">
        <f t="shared" si="1"/>
        <v>Saint Kitts és Nevis (KN)</v>
      </c>
    </row>
    <row r="95" spans="1:4" x14ac:dyDescent="0.2">
      <c r="B95" t="s">
        <v>1997</v>
      </c>
      <c r="C95" t="s">
        <v>1998</v>
      </c>
      <c r="D95" t="str">
        <f t="shared" si="1"/>
        <v>Koreai Népi Demokratikus Köztársaság (KP)</v>
      </c>
    </row>
    <row r="96" spans="1:4" x14ac:dyDescent="0.2">
      <c r="B96" t="s">
        <v>1999</v>
      </c>
      <c r="C96" t="s">
        <v>2000</v>
      </c>
      <c r="D96" t="str">
        <f t="shared" si="1"/>
        <v>Koreai Köztársaság (Dél-Korea) (KR)</v>
      </c>
    </row>
    <row r="97" spans="2:4" x14ac:dyDescent="0.2">
      <c r="B97" t="s">
        <v>2001</v>
      </c>
      <c r="C97" t="s">
        <v>2002</v>
      </c>
      <c r="D97" t="str">
        <f t="shared" si="1"/>
        <v>Kuwait (KW)</v>
      </c>
    </row>
    <row r="98" spans="2:4" x14ac:dyDescent="0.2">
      <c r="B98" t="s">
        <v>2003</v>
      </c>
      <c r="C98" t="s">
        <v>2004</v>
      </c>
      <c r="D98" t="str">
        <f t="shared" si="1"/>
        <v>Kazahsztán (KZ)</v>
      </c>
    </row>
    <row r="99" spans="2:4" x14ac:dyDescent="0.2">
      <c r="B99" t="s">
        <v>2005</v>
      </c>
      <c r="C99" t="s">
        <v>2006</v>
      </c>
      <c r="D99" t="str">
        <f t="shared" si="1"/>
        <v>Laosz (LA)</v>
      </c>
    </row>
    <row r="100" spans="2:4" x14ac:dyDescent="0.2">
      <c r="B100" t="s">
        <v>2007</v>
      </c>
      <c r="C100" t="s">
        <v>2008</v>
      </c>
      <c r="D100" t="str">
        <f t="shared" si="1"/>
        <v>Libanon (LB)</v>
      </c>
    </row>
    <row r="101" spans="2:4" x14ac:dyDescent="0.2">
      <c r="B101" t="s">
        <v>2009</v>
      </c>
      <c r="C101" t="s">
        <v>2010</v>
      </c>
      <c r="D101" t="str">
        <f t="shared" si="1"/>
        <v>Saint Lucia (LC)</v>
      </c>
    </row>
    <row r="102" spans="2:4" x14ac:dyDescent="0.2">
      <c r="B102" t="s">
        <v>2011</v>
      </c>
      <c r="C102" t="s">
        <v>2012</v>
      </c>
      <c r="D102" t="str">
        <f t="shared" si="1"/>
        <v>Liechtenstein (LI)</v>
      </c>
    </row>
    <row r="103" spans="2:4" x14ac:dyDescent="0.2">
      <c r="B103" t="s">
        <v>2013</v>
      </c>
      <c r="C103" t="s">
        <v>2014</v>
      </c>
      <c r="D103" t="str">
        <f t="shared" si="1"/>
        <v>Srí Lanka (LK)</v>
      </c>
    </row>
    <row r="104" spans="2:4" x14ac:dyDescent="0.2">
      <c r="B104" t="s">
        <v>2015</v>
      </c>
      <c r="C104" t="s">
        <v>2016</v>
      </c>
      <c r="D104" t="str">
        <f t="shared" si="1"/>
        <v>Libéria (LR)</v>
      </c>
    </row>
    <row r="105" spans="2:4" x14ac:dyDescent="0.2">
      <c r="B105" t="s">
        <v>2017</v>
      </c>
      <c r="C105" t="s">
        <v>2018</v>
      </c>
      <c r="D105" t="str">
        <f t="shared" si="1"/>
        <v>Lesotho (LS)</v>
      </c>
    </row>
    <row r="106" spans="2:4" x14ac:dyDescent="0.2">
      <c r="B106" t="s">
        <v>733</v>
      </c>
      <c r="C106" t="s">
        <v>734</v>
      </c>
      <c r="D106" t="str">
        <f t="shared" si="1"/>
        <v>Litvánia (LT)</v>
      </c>
    </row>
    <row r="107" spans="2:4" x14ac:dyDescent="0.2">
      <c r="B107" t="s">
        <v>2019</v>
      </c>
      <c r="C107" t="s">
        <v>2020</v>
      </c>
      <c r="D107" t="str">
        <f t="shared" si="1"/>
        <v>Luxenburg (LU)</v>
      </c>
    </row>
    <row r="108" spans="2:4" x14ac:dyDescent="0.2">
      <c r="B108" t="s">
        <v>2021</v>
      </c>
      <c r="C108" t="s">
        <v>1632</v>
      </c>
      <c r="D108" t="str">
        <f t="shared" si="1"/>
        <v>Lettország (LV)</v>
      </c>
    </row>
    <row r="109" spans="2:4" x14ac:dyDescent="0.2">
      <c r="B109" t="s">
        <v>2022</v>
      </c>
      <c r="C109" t="s">
        <v>2023</v>
      </c>
      <c r="D109" t="str">
        <f t="shared" si="1"/>
        <v>Líbia (LY)</v>
      </c>
    </row>
    <row r="110" spans="2:4" x14ac:dyDescent="0.2">
      <c r="B110" t="s">
        <v>2024</v>
      </c>
      <c r="C110" t="s">
        <v>2025</v>
      </c>
      <c r="D110" t="str">
        <f t="shared" si="1"/>
        <v>Marokkó (MA)</v>
      </c>
    </row>
    <row r="111" spans="2:4" x14ac:dyDescent="0.2">
      <c r="B111" t="s">
        <v>2026</v>
      </c>
      <c r="C111" t="s">
        <v>2027</v>
      </c>
      <c r="D111" t="str">
        <f t="shared" si="1"/>
        <v>Monaco (MC)</v>
      </c>
    </row>
    <row r="112" spans="2:4" x14ac:dyDescent="0.2">
      <c r="B112" t="s">
        <v>2028</v>
      </c>
      <c r="C112" t="s">
        <v>2029</v>
      </c>
      <c r="D112" t="str">
        <f t="shared" si="1"/>
        <v>Moldova (MD)</v>
      </c>
    </row>
    <row r="113" spans="2:4" x14ac:dyDescent="0.2">
      <c r="B113" t="s">
        <v>2030</v>
      </c>
      <c r="C113" t="s">
        <v>2031</v>
      </c>
      <c r="D113" t="str">
        <f t="shared" si="1"/>
        <v>Montenegró (ME)</v>
      </c>
    </row>
    <row r="114" spans="2:4" x14ac:dyDescent="0.2">
      <c r="B114" t="s">
        <v>2032</v>
      </c>
      <c r="C114" t="s">
        <v>2033</v>
      </c>
      <c r="D114" t="str">
        <f t="shared" si="1"/>
        <v>Madagaszkár (MG)</v>
      </c>
    </row>
    <row r="115" spans="2:4" x14ac:dyDescent="0.2">
      <c r="B115" t="s">
        <v>2034</v>
      </c>
      <c r="C115" t="s">
        <v>2035</v>
      </c>
      <c r="D115" t="str">
        <f t="shared" si="1"/>
        <v>Marshall-szigetek (MH)</v>
      </c>
    </row>
    <row r="116" spans="2:4" x14ac:dyDescent="0.2">
      <c r="B116" t="s">
        <v>2036</v>
      </c>
      <c r="C116" t="s">
        <v>2037</v>
      </c>
      <c r="D116" t="str">
        <f t="shared" si="1"/>
        <v>Észak-Macedónia (MK)</v>
      </c>
    </row>
    <row r="117" spans="2:4" x14ac:dyDescent="0.2">
      <c r="B117" t="s">
        <v>2038</v>
      </c>
      <c r="C117" t="s">
        <v>2039</v>
      </c>
      <c r="D117" t="str">
        <f t="shared" si="1"/>
        <v>Mali (ML)</v>
      </c>
    </row>
    <row r="118" spans="2:4" x14ac:dyDescent="0.2">
      <c r="B118" t="s">
        <v>2040</v>
      </c>
      <c r="C118" t="s">
        <v>2041</v>
      </c>
      <c r="D118" t="str">
        <f t="shared" si="1"/>
        <v>Mianmar (MM)</v>
      </c>
    </row>
    <row r="119" spans="2:4" x14ac:dyDescent="0.2">
      <c r="B119" t="s">
        <v>2042</v>
      </c>
      <c r="C119" t="s">
        <v>2043</v>
      </c>
      <c r="D119" t="str">
        <f t="shared" si="1"/>
        <v>Mongólia (MN)</v>
      </c>
    </row>
    <row r="120" spans="2:4" x14ac:dyDescent="0.2">
      <c r="B120" t="s">
        <v>2044</v>
      </c>
      <c r="C120" t="s">
        <v>2045</v>
      </c>
      <c r="D120" t="str">
        <f t="shared" si="1"/>
        <v>Mauritánia (MR)</v>
      </c>
    </row>
    <row r="121" spans="2:4" x14ac:dyDescent="0.2">
      <c r="B121" t="s">
        <v>2046</v>
      </c>
      <c r="C121" t="s">
        <v>2047</v>
      </c>
      <c r="D121" t="str">
        <f t="shared" si="1"/>
        <v>Málta (MT)</v>
      </c>
    </row>
    <row r="122" spans="2:4" x14ac:dyDescent="0.2">
      <c r="B122" t="s">
        <v>2048</v>
      </c>
      <c r="C122" t="s">
        <v>2049</v>
      </c>
      <c r="D122" t="str">
        <f t="shared" si="1"/>
        <v>Mauritius (MU)</v>
      </c>
    </row>
    <row r="123" spans="2:4" x14ac:dyDescent="0.2">
      <c r="B123" t="s">
        <v>2050</v>
      </c>
      <c r="C123" t="s">
        <v>2051</v>
      </c>
      <c r="D123" t="str">
        <f t="shared" si="1"/>
        <v>Maldív-szigetek (MV)</v>
      </c>
    </row>
    <row r="124" spans="2:4" x14ac:dyDescent="0.2">
      <c r="B124" t="s">
        <v>2052</v>
      </c>
      <c r="C124" t="s">
        <v>2053</v>
      </c>
      <c r="D124" t="str">
        <f t="shared" si="1"/>
        <v>Malawi (MW)</v>
      </c>
    </row>
    <row r="125" spans="2:4" x14ac:dyDescent="0.2">
      <c r="B125" t="s">
        <v>2054</v>
      </c>
      <c r="C125" t="s">
        <v>2055</v>
      </c>
      <c r="D125" t="str">
        <f t="shared" si="1"/>
        <v>Mexikó (MX)</v>
      </c>
    </row>
    <row r="126" spans="2:4" x14ac:dyDescent="0.2">
      <c r="B126" t="s">
        <v>2056</v>
      </c>
      <c r="C126" t="s">
        <v>2057</v>
      </c>
      <c r="D126" t="str">
        <f t="shared" si="1"/>
        <v>Malajzia (MY)</v>
      </c>
    </row>
    <row r="127" spans="2:4" x14ac:dyDescent="0.2">
      <c r="B127" t="s">
        <v>2058</v>
      </c>
      <c r="C127" t="s">
        <v>2059</v>
      </c>
      <c r="D127" t="str">
        <f t="shared" si="1"/>
        <v>Mozambik (MZ)</v>
      </c>
    </row>
    <row r="128" spans="2:4" x14ac:dyDescent="0.2">
      <c r="B128" t="s">
        <v>2060</v>
      </c>
      <c r="C128" t="s">
        <v>2061</v>
      </c>
      <c r="D128" t="str">
        <f t="shared" si="1"/>
        <v>Namíbia (NA)</v>
      </c>
    </row>
    <row r="129" spans="1:4" x14ac:dyDescent="0.2">
      <c r="B129" t="s">
        <v>2062</v>
      </c>
      <c r="C129" t="s">
        <v>2063</v>
      </c>
      <c r="D129" t="str">
        <f t="shared" si="1"/>
        <v>Niger (NE)</v>
      </c>
    </row>
    <row r="130" spans="1:4" x14ac:dyDescent="0.2">
      <c r="B130" t="s">
        <v>2064</v>
      </c>
      <c r="C130" t="s">
        <v>2065</v>
      </c>
      <c r="D130" t="str">
        <f t="shared" ref="D130:D193" si="2">CONCATENATE(C130, " ","(",(B130),")",)</f>
        <v>Nigéria (NG)</v>
      </c>
    </row>
    <row r="131" spans="1:4" x14ac:dyDescent="0.2">
      <c r="B131" t="s">
        <v>2066</v>
      </c>
      <c r="C131" t="s">
        <v>2067</v>
      </c>
      <c r="D131" t="str">
        <f t="shared" si="2"/>
        <v>Nicaragua (NI)</v>
      </c>
    </row>
    <row r="132" spans="1:4" x14ac:dyDescent="0.2">
      <c r="A132" t="s">
        <v>287</v>
      </c>
      <c r="B132" t="s">
        <v>287</v>
      </c>
      <c r="C132" t="s">
        <v>288</v>
      </c>
      <c r="D132" t="str">
        <f t="shared" si="2"/>
        <v>Hollandia (NL)</v>
      </c>
    </row>
    <row r="133" spans="1:4" x14ac:dyDescent="0.2">
      <c r="B133" t="s">
        <v>2068</v>
      </c>
      <c r="C133" t="s">
        <v>2069</v>
      </c>
      <c r="D133" t="str">
        <f t="shared" si="2"/>
        <v>Norvégia (NO)</v>
      </c>
    </row>
    <row r="134" spans="1:4" x14ac:dyDescent="0.2">
      <c r="B134" t="s">
        <v>2070</v>
      </c>
      <c r="C134" t="s">
        <v>2071</v>
      </c>
      <c r="D134" t="str">
        <f t="shared" si="2"/>
        <v>Nepál (NP)</v>
      </c>
    </row>
    <row r="135" spans="1:4" x14ac:dyDescent="0.2">
      <c r="B135" t="s">
        <v>2072</v>
      </c>
      <c r="C135" t="s">
        <v>2073</v>
      </c>
      <c r="D135" t="str">
        <f t="shared" si="2"/>
        <v>Nauru (NR)</v>
      </c>
    </row>
    <row r="136" spans="1:4" x14ac:dyDescent="0.2">
      <c r="B136" t="s">
        <v>2074</v>
      </c>
      <c r="C136" t="s">
        <v>2075</v>
      </c>
      <c r="D136" t="str">
        <f t="shared" si="2"/>
        <v>Új-Zéland (NZ)</v>
      </c>
    </row>
    <row r="137" spans="1:4" x14ac:dyDescent="0.2">
      <c r="B137" t="s">
        <v>2076</v>
      </c>
      <c r="C137" t="s">
        <v>2077</v>
      </c>
      <c r="D137" t="str">
        <f t="shared" si="2"/>
        <v>Omán (OM)</v>
      </c>
    </row>
    <row r="138" spans="1:4" x14ac:dyDescent="0.2">
      <c r="B138" t="s">
        <v>2078</v>
      </c>
      <c r="C138" t="s">
        <v>2079</v>
      </c>
      <c r="D138" t="str">
        <f t="shared" si="2"/>
        <v>Panama (PA)</v>
      </c>
    </row>
    <row r="139" spans="1:4" x14ac:dyDescent="0.2">
      <c r="B139" t="s">
        <v>2080</v>
      </c>
      <c r="C139" t="s">
        <v>2081</v>
      </c>
      <c r="D139" t="str">
        <f t="shared" si="2"/>
        <v>Peru (PE)</v>
      </c>
    </row>
    <row r="140" spans="1:4" x14ac:dyDescent="0.2">
      <c r="B140" t="s">
        <v>2082</v>
      </c>
      <c r="C140" t="s">
        <v>2083</v>
      </c>
      <c r="D140" t="str">
        <f t="shared" si="2"/>
        <v>Pápua Új-Guinea (PG)</v>
      </c>
    </row>
    <row r="141" spans="1:4" x14ac:dyDescent="0.2">
      <c r="B141" t="s">
        <v>2084</v>
      </c>
      <c r="C141" t="s">
        <v>2085</v>
      </c>
      <c r="D141" t="str">
        <f t="shared" si="2"/>
        <v>Fülöp-szigetek (PH)</v>
      </c>
    </row>
    <row r="142" spans="1:4" x14ac:dyDescent="0.2">
      <c r="B142" t="s">
        <v>2086</v>
      </c>
      <c r="C142" t="s">
        <v>2087</v>
      </c>
      <c r="D142" t="str">
        <f t="shared" si="2"/>
        <v>Pakisztán (PK)</v>
      </c>
    </row>
    <row r="143" spans="1:4" x14ac:dyDescent="0.2">
      <c r="B143" t="s">
        <v>664</v>
      </c>
      <c r="C143" t="s">
        <v>665</v>
      </c>
      <c r="D143" t="str">
        <f t="shared" si="2"/>
        <v>Lengyelország (PL)</v>
      </c>
    </row>
    <row r="144" spans="1:4" x14ac:dyDescent="0.2">
      <c r="B144" t="s">
        <v>2088</v>
      </c>
      <c r="C144" t="s">
        <v>2089</v>
      </c>
      <c r="D144" t="str">
        <f t="shared" si="2"/>
        <v>Palesztina (vitatott státuszú állam) (PS)</v>
      </c>
    </row>
    <row r="145" spans="1:4" x14ac:dyDescent="0.2">
      <c r="B145" t="s">
        <v>2090</v>
      </c>
      <c r="C145" t="s">
        <v>2091</v>
      </c>
      <c r="D145" t="str">
        <f t="shared" si="2"/>
        <v>Portugália (PT)</v>
      </c>
    </row>
    <row r="146" spans="1:4" x14ac:dyDescent="0.2">
      <c r="B146" t="s">
        <v>2092</v>
      </c>
      <c r="C146" t="s">
        <v>2093</v>
      </c>
      <c r="D146" t="str">
        <f t="shared" si="2"/>
        <v>Palau (PW)</v>
      </c>
    </row>
    <row r="147" spans="1:4" x14ac:dyDescent="0.2">
      <c r="B147" t="s">
        <v>2094</v>
      </c>
      <c r="C147" t="s">
        <v>2095</v>
      </c>
      <c r="D147" t="str">
        <f t="shared" si="2"/>
        <v>Paraguay (PY)</v>
      </c>
    </row>
    <row r="148" spans="1:4" x14ac:dyDescent="0.2">
      <c r="B148" t="s">
        <v>2096</v>
      </c>
      <c r="C148" t="s">
        <v>2097</v>
      </c>
      <c r="D148" t="str">
        <f t="shared" si="2"/>
        <v>Katar (QA)</v>
      </c>
    </row>
    <row r="149" spans="1:4" x14ac:dyDescent="0.2">
      <c r="A149" t="s">
        <v>100</v>
      </c>
      <c r="B149" t="s">
        <v>100</v>
      </c>
      <c r="C149" t="s">
        <v>101</v>
      </c>
      <c r="D149" t="str">
        <f t="shared" si="2"/>
        <v>Románia (RO)</v>
      </c>
    </row>
    <row r="150" spans="1:4" x14ac:dyDescent="0.2">
      <c r="B150" t="s">
        <v>2098</v>
      </c>
      <c r="C150" t="s">
        <v>2099</v>
      </c>
      <c r="D150" t="str">
        <f t="shared" si="2"/>
        <v>Szerbia (RS)</v>
      </c>
    </row>
    <row r="151" spans="1:4" x14ac:dyDescent="0.2">
      <c r="B151" t="s">
        <v>2100</v>
      </c>
      <c r="C151" t="s">
        <v>2101</v>
      </c>
      <c r="D151" t="str">
        <f t="shared" si="2"/>
        <v>Oroszország (RU)</v>
      </c>
    </row>
    <row r="152" spans="1:4" x14ac:dyDescent="0.2">
      <c r="B152" t="s">
        <v>2102</v>
      </c>
      <c r="C152" t="s">
        <v>2103</v>
      </c>
      <c r="D152" t="str">
        <f t="shared" si="2"/>
        <v>Ruanda (RW)</v>
      </c>
    </row>
    <row r="153" spans="1:4" x14ac:dyDescent="0.2">
      <c r="B153" t="s">
        <v>2104</v>
      </c>
      <c r="C153" t="s">
        <v>2105</v>
      </c>
      <c r="D153" t="str">
        <f t="shared" si="2"/>
        <v>Szaúd-Arábia (SA)</v>
      </c>
    </row>
    <row r="154" spans="1:4" x14ac:dyDescent="0.2">
      <c r="B154" t="s">
        <v>2106</v>
      </c>
      <c r="C154" t="s">
        <v>2107</v>
      </c>
      <c r="D154" t="str">
        <f t="shared" si="2"/>
        <v>Salamon-szigetek (SB)</v>
      </c>
    </row>
    <row r="155" spans="1:4" x14ac:dyDescent="0.2">
      <c r="B155" t="s">
        <v>2108</v>
      </c>
      <c r="C155" t="s">
        <v>2109</v>
      </c>
      <c r="D155" t="str">
        <f t="shared" si="2"/>
        <v>Seychelle-szigetek (SC)</v>
      </c>
    </row>
    <row r="156" spans="1:4" x14ac:dyDescent="0.2">
      <c r="B156" t="s">
        <v>2110</v>
      </c>
      <c r="C156" t="s">
        <v>2111</v>
      </c>
      <c r="D156" t="str">
        <f t="shared" si="2"/>
        <v>Szudán (SD)</v>
      </c>
    </row>
    <row r="157" spans="1:4" x14ac:dyDescent="0.2">
      <c r="B157" t="s">
        <v>2112</v>
      </c>
      <c r="C157" t="s">
        <v>2113</v>
      </c>
      <c r="D157" t="str">
        <f t="shared" si="2"/>
        <v>Svédország (SE)</v>
      </c>
    </row>
    <row r="158" spans="1:4" x14ac:dyDescent="0.2">
      <c r="B158" t="s">
        <v>2114</v>
      </c>
      <c r="C158" t="s">
        <v>2115</v>
      </c>
      <c r="D158" t="str">
        <f t="shared" si="2"/>
        <v>Szingapúr (SG)</v>
      </c>
    </row>
    <row r="159" spans="1:4" x14ac:dyDescent="0.2">
      <c r="B159" t="s">
        <v>2116</v>
      </c>
      <c r="C159" t="s">
        <v>2117</v>
      </c>
      <c r="D159" t="str">
        <f t="shared" si="2"/>
        <v>Szlovénia (SI)</v>
      </c>
    </row>
    <row r="160" spans="1:4" x14ac:dyDescent="0.2">
      <c r="B160" t="s">
        <v>511</v>
      </c>
      <c r="C160" t="s">
        <v>512</v>
      </c>
      <c r="D160" t="str">
        <f t="shared" si="2"/>
        <v>Szlovákia (SK)</v>
      </c>
    </row>
    <row r="161" spans="2:4" x14ac:dyDescent="0.2">
      <c r="B161" t="s">
        <v>2118</v>
      </c>
      <c r="C161" t="s">
        <v>2119</v>
      </c>
      <c r="D161" t="str">
        <f t="shared" si="2"/>
        <v>Sierra Leone (SL)</v>
      </c>
    </row>
    <row r="162" spans="2:4" x14ac:dyDescent="0.2">
      <c r="B162" t="s">
        <v>2120</v>
      </c>
      <c r="C162" t="s">
        <v>2121</v>
      </c>
      <c r="D162" t="str">
        <f t="shared" si="2"/>
        <v>San Marino (SM)</v>
      </c>
    </row>
    <row r="163" spans="2:4" x14ac:dyDescent="0.2">
      <c r="B163" t="s">
        <v>2122</v>
      </c>
      <c r="C163" t="s">
        <v>2123</v>
      </c>
      <c r="D163" t="str">
        <f t="shared" si="2"/>
        <v>Szenegál (SN)</v>
      </c>
    </row>
    <row r="164" spans="2:4" x14ac:dyDescent="0.2">
      <c r="B164" t="s">
        <v>2124</v>
      </c>
      <c r="C164" t="s">
        <v>2125</v>
      </c>
      <c r="D164" t="str">
        <f t="shared" si="2"/>
        <v>Szomália (SO)</v>
      </c>
    </row>
    <row r="165" spans="2:4" x14ac:dyDescent="0.2">
      <c r="B165" t="s">
        <v>2126</v>
      </c>
      <c r="C165" t="s">
        <v>2127</v>
      </c>
      <c r="D165" t="str">
        <f t="shared" si="2"/>
        <v>Suriname (SR)</v>
      </c>
    </row>
    <row r="166" spans="2:4" x14ac:dyDescent="0.2">
      <c r="B166" t="s">
        <v>2128</v>
      </c>
      <c r="C166" t="s">
        <v>2129</v>
      </c>
      <c r="D166" t="str">
        <f t="shared" si="2"/>
        <v>Dél-Szudán (SS)</v>
      </c>
    </row>
    <row r="167" spans="2:4" x14ac:dyDescent="0.2">
      <c r="B167" t="s">
        <v>2130</v>
      </c>
      <c r="C167" t="s">
        <v>2131</v>
      </c>
      <c r="D167" t="str">
        <f t="shared" si="2"/>
        <v>São Tomé és Príncipe (ST)</v>
      </c>
    </row>
    <row r="168" spans="2:4" x14ac:dyDescent="0.2">
      <c r="B168" t="s">
        <v>2132</v>
      </c>
      <c r="C168" t="s">
        <v>2133</v>
      </c>
      <c r="D168" t="str">
        <f t="shared" si="2"/>
        <v>El Salvador (SV)</v>
      </c>
    </row>
    <row r="169" spans="2:4" x14ac:dyDescent="0.2">
      <c r="B169" t="s">
        <v>2134</v>
      </c>
      <c r="C169" t="s">
        <v>2135</v>
      </c>
      <c r="D169" t="str">
        <f t="shared" si="2"/>
        <v>Szíria (SY)</v>
      </c>
    </row>
    <row r="170" spans="2:4" x14ac:dyDescent="0.2">
      <c r="B170" t="s">
        <v>2136</v>
      </c>
      <c r="C170" t="s">
        <v>2137</v>
      </c>
      <c r="D170" t="str">
        <f t="shared" si="2"/>
        <v>Szváziföld (SZ)</v>
      </c>
    </row>
    <row r="171" spans="2:4" x14ac:dyDescent="0.2">
      <c r="B171" t="s">
        <v>2138</v>
      </c>
      <c r="C171" t="s">
        <v>2139</v>
      </c>
      <c r="D171" t="str">
        <f t="shared" si="2"/>
        <v>Csád (TD)</v>
      </c>
    </row>
    <row r="172" spans="2:4" x14ac:dyDescent="0.2">
      <c r="B172" t="s">
        <v>2140</v>
      </c>
      <c r="C172" t="s">
        <v>2141</v>
      </c>
      <c r="D172" t="str">
        <f t="shared" si="2"/>
        <v>Togó (TG)</v>
      </c>
    </row>
    <row r="173" spans="2:4" x14ac:dyDescent="0.2">
      <c r="B173" t="s">
        <v>2142</v>
      </c>
      <c r="C173" t="s">
        <v>2143</v>
      </c>
      <c r="D173" t="str">
        <f t="shared" si="2"/>
        <v>Thaiföld (TH)</v>
      </c>
    </row>
    <row r="174" spans="2:4" x14ac:dyDescent="0.2">
      <c r="B174" t="s">
        <v>2144</v>
      </c>
      <c r="C174" t="s">
        <v>2145</v>
      </c>
      <c r="D174" t="str">
        <f t="shared" si="2"/>
        <v>Tadzsikisztán (TJ)</v>
      </c>
    </row>
    <row r="175" spans="2:4" x14ac:dyDescent="0.2">
      <c r="B175" t="s">
        <v>2146</v>
      </c>
      <c r="C175" t="s">
        <v>2147</v>
      </c>
      <c r="D175" t="str">
        <f t="shared" si="2"/>
        <v>Kelet-Timor (TL)</v>
      </c>
    </row>
    <row r="176" spans="2:4" x14ac:dyDescent="0.2">
      <c r="B176" t="s">
        <v>2148</v>
      </c>
      <c r="C176" t="s">
        <v>2149</v>
      </c>
      <c r="D176" t="str">
        <f t="shared" si="2"/>
        <v>Türkmenisztán (TM)</v>
      </c>
    </row>
    <row r="177" spans="1:4" x14ac:dyDescent="0.2">
      <c r="B177" t="s">
        <v>2150</v>
      </c>
      <c r="C177" t="s">
        <v>2151</v>
      </c>
      <c r="D177" t="str">
        <f t="shared" si="2"/>
        <v>Tunézia (TN)</v>
      </c>
    </row>
    <row r="178" spans="1:4" x14ac:dyDescent="0.2">
      <c r="B178" t="s">
        <v>2152</v>
      </c>
      <c r="C178" t="s">
        <v>2153</v>
      </c>
      <c r="D178" t="str">
        <f t="shared" si="2"/>
        <v>Tonga (TO)</v>
      </c>
    </row>
    <row r="179" spans="1:4" x14ac:dyDescent="0.2">
      <c r="B179" t="s">
        <v>626</v>
      </c>
      <c r="C179" t="s">
        <v>627</v>
      </c>
      <c r="D179" t="str">
        <f t="shared" si="2"/>
        <v>Törökország (TR)</v>
      </c>
    </row>
    <row r="180" spans="1:4" x14ac:dyDescent="0.2">
      <c r="B180" t="s">
        <v>2154</v>
      </c>
      <c r="C180" t="s">
        <v>2155</v>
      </c>
      <c r="D180" t="str">
        <f t="shared" si="2"/>
        <v>Trinidad és Tobago (TT)</v>
      </c>
    </row>
    <row r="181" spans="1:4" x14ac:dyDescent="0.2">
      <c r="B181" t="s">
        <v>2156</v>
      </c>
      <c r="C181" t="s">
        <v>2157</v>
      </c>
      <c r="D181" t="str">
        <f t="shared" si="2"/>
        <v>Tuvalu (TV)</v>
      </c>
    </row>
    <row r="182" spans="1:4" x14ac:dyDescent="0.2">
      <c r="B182" t="s">
        <v>2158</v>
      </c>
      <c r="C182" t="s">
        <v>2159</v>
      </c>
      <c r="D182" t="str">
        <f t="shared" si="2"/>
        <v>Tajvan (vitatott státuszú állam) (TW)</v>
      </c>
    </row>
    <row r="183" spans="1:4" x14ac:dyDescent="0.2">
      <c r="B183" t="s">
        <v>2160</v>
      </c>
      <c r="C183" t="s">
        <v>2161</v>
      </c>
      <c r="D183" t="str">
        <f t="shared" si="2"/>
        <v>Tanzánia (TZ)</v>
      </c>
    </row>
    <row r="184" spans="1:4" x14ac:dyDescent="0.2">
      <c r="B184" t="s">
        <v>2162</v>
      </c>
      <c r="C184" t="s">
        <v>2163</v>
      </c>
      <c r="D184" t="str">
        <f t="shared" si="2"/>
        <v>Ukrajna (UA)</v>
      </c>
    </row>
    <row r="185" spans="1:4" x14ac:dyDescent="0.2">
      <c r="B185" t="s">
        <v>2164</v>
      </c>
      <c r="C185" t="s">
        <v>2165</v>
      </c>
      <c r="D185" t="str">
        <f t="shared" si="2"/>
        <v>Uganda (UG)</v>
      </c>
    </row>
    <row r="186" spans="1:4" x14ac:dyDescent="0.2">
      <c r="A186" t="s">
        <v>25</v>
      </c>
      <c r="B186" t="s">
        <v>139</v>
      </c>
      <c r="C186" s="1" t="s">
        <v>26</v>
      </c>
      <c r="D186" t="str">
        <f t="shared" si="2"/>
        <v>Amerikai Egyesült Államok (US)</v>
      </c>
    </row>
    <row r="187" spans="1:4" x14ac:dyDescent="0.2">
      <c r="B187" t="s">
        <v>2166</v>
      </c>
      <c r="C187" t="s">
        <v>2167</v>
      </c>
      <c r="D187" t="str">
        <f t="shared" si="2"/>
        <v>Uruguay (UY)</v>
      </c>
    </row>
    <row r="188" spans="1:4" x14ac:dyDescent="0.2">
      <c r="B188" t="s">
        <v>2168</v>
      </c>
      <c r="C188" t="s">
        <v>2169</v>
      </c>
      <c r="D188" t="str">
        <f t="shared" si="2"/>
        <v>Üzbegisztán (UZ)</v>
      </c>
    </row>
    <row r="189" spans="1:4" x14ac:dyDescent="0.2">
      <c r="B189" t="s">
        <v>2170</v>
      </c>
      <c r="C189" t="s">
        <v>2171</v>
      </c>
      <c r="D189" t="str">
        <f t="shared" si="2"/>
        <v>Vatikán (VA)</v>
      </c>
    </row>
    <row r="190" spans="1:4" x14ac:dyDescent="0.2">
      <c r="B190" t="s">
        <v>2172</v>
      </c>
      <c r="C190" t="s">
        <v>2173</v>
      </c>
      <c r="D190" t="str">
        <f t="shared" si="2"/>
        <v>Saint Vincent és a Grenadine-szigetek (VC)</v>
      </c>
    </row>
    <row r="191" spans="1:4" x14ac:dyDescent="0.2">
      <c r="B191" t="s">
        <v>2174</v>
      </c>
      <c r="C191" t="s">
        <v>2175</v>
      </c>
      <c r="D191" t="str">
        <f t="shared" si="2"/>
        <v>Venezuela (VE)</v>
      </c>
    </row>
    <row r="192" spans="1:4" x14ac:dyDescent="0.2">
      <c r="B192" t="s">
        <v>2176</v>
      </c>
      <c r="C192" t="s">
        <v>2177</v>
      </c>
      <c r="D192" t="str">
        <f t="shared" si="2"/>
        <v>Vietnam (VN)</v>
      </c>
    </row>
    <row r="193" spans="2:4" x14ac:dyDescent="0.2">
      <c r="B193" t="s">
        <v>2178</v>
      </c>
      <c r="C193" t="s">
        <v>2179</v>
      </c>
      <c r="D193" t="str">
        <f t="shared" si="2"/>
        <v>Vanuatu (VU)</v>
      </c>
    </row>
    <row r="194" spans="2:4" x14ac:dyDescent="0.2">
      <c r="B194" t="s">
        <v>2180</v>
      </c>
      <c r="C194" t="s">
        <v>2181</v>
      </c>
      <c r="D194" t="str">
        <f t="shared" ref="D194:D199" si="3">CONCATENATE(C194, " ","(",(B194),")",)</f>
        <v>Szamoa (WS)</v>
      </c>
    </row>
    <row r="195" spans="2:4" x14ac:dyDescent="0.2">
      <c r="B195" t="s">
        <v>2182</v>
      </c>
      <c r="C195" t="s">
        <v>2183</v>
      </c>
      <c r="D195" t="str">
        <f t="shared" si="3"/>
        <v>Koszovó (vitatott státuszú állam) (XK)</v>
      </c>
    </row>
    <row r="196" spans="2:4" x14ac:dyDescent="0.2">
      <c r="B196" t="s">
        <v>2184</v>
      </c>
      <c r="C196" t="s">
        <v>2185</v>
      </c>
      <c r="D196" t="str">
        <f t="shared" si="3"/>
        <v>Jemen (YE)</v>
      </c>
    </row>
    <row r="197" spans="2:4" x14ac:dyDescent="0.2">
      <c r="B197" t="s">
        <v>2186</v>
      </c>
      <c r="C197" t="s">
        <v>2187</v>
      </c>
      <c r="D197" t="str">
        <f t="shared" si="3"/>
        <v>Dél-afrikai Köztársaság (ZA)</v>
      </c>
    </row>
    <row r="198" spans="2:4" x14ac:dyDescent="0.2">
      <c r="B198" t="s">
        <v>2188</v>
      </c>
      <c r="C198" t="s">
        <v>2189</v>
      </c>
      <c r="D198" t="str">
        <f t="shared" si="3"/>
        <v>Zambia (ZM)</v>
      </c>
    </row>
    <row r="199" spans="2:4" x14ac:dyDescent="0.2">
      <c r="B199" t="s">
        <v>2190</v>
      </c>
      <c r="C199" t="s">
        <v>2191</v>
      </c>
      <c r="D199" t="str">
        <f t="shared" si="3"/>
        <v>Zimbabwe (ZW)</v>
      </c>
    </row>
  </sheetData>
  <autoFilter ref="A1:H802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Egyedi import</vt:lpstr>
      <vt:lpstr>Kontingens</vt:lpstr>
      <vt:lpstr>Nem rendelhető</vt:lpstr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Kósik Bernadett MP</dc:creator>
  <cp:keywords/>
  <dc:description/>
  <cp:lastModifiedBy>Gara Zsófia</cp:lastModifiedBy>
  <cp:revision/>
  <dcterms:created xsi:type="dcterms:W3CDTF">2021-10-01T06:28:08Z</dcterms:created>
  <dcterms:modified xsi:type="dcterms:W3CDTF">2026-05-28T10:56:04Z</dcterms:modified>
  <cp:category/>
  <cp:contentStatus/>
</cp:coreProperties>
</file>