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rasmus\Erasmus\Honlap\GYIK pdf\"/>
    </mc:Choice>
  </mc:AlternateContent>
  <bookViews>
    <workbookView xWindow="0" yWindow="0" windowWidth="23040" windowHeight="9192"/>
  </bookViews>
  <sheets>
    <sheet name="Ösztöndíj kalkuláció" sheetId="1" r:id="rId1"/>
    <sheet name="Támogatások" sheetId="2" r:id="rId2"/>
  </sheets>
  <definedNames>
    <definedName name="Mobilitástípus">Támogatások!$B$1:$B$3</definedName>
    <definedName name="Országkód">Támogatások!#REF!</definedName>
    <definedName name="Szociális">Támogatások!#REF!</definedName>
  </definedNames>
  <calcPr calcId="162913"/>
</workbook>
</file>

<file path=xl/calcChain.xml><?xml version="1.0" encoding="utf-8"?>
<calcChain xmlns="http://schemas.openxmlformats.org/spreadsheetml/2006/main">
  <c r="D3" i="1" l="1"/>
  <c r="F3" i="1" s="1"/>
  <c r="H4" i="1"/>
  <c r="H5" i="1"/>
  <c r="H6" i="1"/>
  <c r="H7" i="1"/>
  <c r="H8" i="1"/>
  <c r="H9" i="1"/>
  <c r="G4" i="1"/>
  <c r="G5" i="1"/>
  <c r="G6" i="1"/>
  <c r="G7" i="1"/>
  <c r="G8" i="1"/>
  <c r="G9" i="1"/>
  <c r="D4" i="1"/>
  <c r="F4" i="1" s="1"/>
  <c r="D5" i="1"/>
  <c r="F5" i="1" s="1"/>
  <c r="D6" i="1"/>
  <c r="F6" i="1" s="1"/>
  <c r="D7" i="1"/>
  <c r="F7" i="1" s="1"/>
  <c r="D8" i="1"/>
  <c r="F8" i="1" s="1"/>
  <c r="D9" i="1"/>
  <c r="F9" i="1" s="1"/>
  <c r="G3" i="1" l="1"/>
  <c r="H3" i="1" s="1"/>
  <c r="D2" i="1"/>
  <c r="F2" i="1" l="1"/>
  <c r="G2" i="1" l="1"/>
  <c r="H2" i="1" l="1"/>
</calcChain>
</file>

<file path=xl/sharedStrings.xml><?xml version="1.0" encoding="utf-8"?>
<sst xmlns="http://schemas.openxmlformats.org/spreadsheetml/2006/main" count="11" uniqueCount="10">
  <si>
    <t>SMP_traineeship</t>
  </si>
  <si>
    <t>SMS_studies</t>
  </si>
  <si>
    <t>Mobilitás típusa
Type of Mobility</t>
  </si>
  <si>
    <t>Mobilitás kezdő dátuma
Staring date of mobility
ÉÉÉÉ.HH.NN/YYYY.MM.DD</t>
  </si>
  <si>
    <t>Mobilitás vége
End of mobility
ÉÉÉÉ.HH.NN/YYYY.MM.DD</t>
  </si>
  <si>
    <t>Mobilitás teljes hossza 
napokban
Duration of Mobility (days)</t>
  </si>
  <si>
    <t>Nem támogatott napok száma
zero-grant days</t>
  </si>
  <si>
    <t>Támogatott időszak
napokban
Granted duration of mobility (days)</t>
  </si>
  <si>
    <t>SM támogatott időszak
hó /1 hó = 30 nap
 Granted duration (month)</t>
  </si>
  <si>
    <t>SM támogatott időszak
fennmaradó nap
Granted dauration (days)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</si>
</sst>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-1]_-;\-* #,##0.00\ [$€-1]_-;_-* &quot;-&quot;??\ [$€-1]_-;_-@_-"/>
    <numFmt numFmtId="165" formatCode="yyyy/mm/dd;@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54DCEE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7">
    <xf numFmtId="0" fontId="0" fillId="0" borderId="0" xfId="0"/>
    <xf numFmtId="0" fontId="2" fillId="0" borderId="2" xfId="1" applyFont="1" applyFill="1" applyBorder="1" applyAlignment="1">
      <alignment vertical="center"/>
    </xf>
    <xf numFmtId="164" fontId="3" fillId="3" borderId="2" xfId="0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165" fontId="3" fillId="2" borderId="2" xfId="0" applyNumberFormat="1" applyFont="1" applyFill="1" applyBorder="1" applyAlignment="1" applyProtection="1">
      <alignment horizontal="center" vertical="center" wrapText="1"/>
    </xf>
    <xf numFmtId="165" fontId="0" fillId="0" borderId="2" xfId="0" applyNumberFormat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wrapText="1"/>
      <protection hidden="1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2" xfId="0" applyBorder="1" applyAlignment="1" applyProtection="1">
      <alignment horizontal="center" wrapText="1"/>
    </xf>
    <xf numFmtId="165" fontId="0" fillId="0" borderId="2" xfId="0" applyNumberFormat="1" applyBorder="1" applyAlignment="1" applyProtection="1">
      <alignment horizontal="center"/>
    </xf>
  </cellXfs>
  <cellStyles count="2">
    <cellStyle name="Normál" xfId="0" builtinId="0"/>
    <cellStyle name="Összesen" xfId="1" builtinId="25"/>
  </cellStyles>
  <dxfs count="1">
    <dxf>
      <numFmt numFmtId="0" formatCode="General"/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F16" sqref="F16"/>
    </sheetView>
  </sheetViews>
  <sheetFormatPr defaultRowHeight="14.4" x14ac:dyDescent="0.3"/>
  <cols>
    <col min="1" max="1" width="23" style="8" customWidth="1"/>
    <col min="2" max="2" width="24.21875" style="6" customWidth="1"/>
    <col min="3" max="3" width="26.77734375" style="6" customWidth="1"/>
    <col min="4" max="4" width="25.88671875" style="12" customWidth="1"/>
    <col min="5" max="5" width="18.44140625" style="13" customWidth="1"/>
    <col min="6" max="6" width="20.5546875" style="14" customWidth="1"/>
    <col min="7" max="7" width="20.44140625" style="14" customWidth="1"/>
    <col min="8" max="8" width="18.33203125" style="14" customWidth="1"/>
    <col min="9" max="9" width="15" customWidth="1"/>
  </cols>
  <sheetData>
    <row r="1" spans="1:8" ht="78" x14ac:dyDescent="0.3">
      <c r="A1" s="3" t="s">
        <v>2</v>
      </c>
      <c r="B1" s="4" t="s">
        <v>3</v>
      </c>
      <c r="C1" s="4" t="s">
        <v>4</v>
      </c>
      <c r="D1" s="2" t="s">
        <v>5</v>
      </c>
      <c r="E1" s="3" t="s">
        <v>6</v>
      </c>
      <c r="F1" s="2" t="s">
        <v>7</v>
      </c>
      <c r="G1" s="2" t="s">
        <v>8</v>
      </c>
      <c r="H1" s="2" t="s">
        <v>9</v>
      </c>
    </row>
    <row r="2" spans="1:8" x14ac:dyDescent="0.3">
      <c r="A2" s="15" t="s">
        <v>0</v>
      </c>
      <c r="B2" s="16">
        <v>44686</v>
      </c>
      <c r="C2" s="16">
        <v>44721</v>
      </c>
      <c r="D2" s="9">
        <f>IFERROR(IF((LEFT($A2:$A16,2)="SM")*($B2:$B161&gt;DATE("2015","05","31"))*($C2:$C161&lt;DATE("2022","09","30")),((YEAR($C2)-YEAR($B2))*360+(MONTH($C2)-MONTH($B2))*30+(IF(DAY($C2)=31,30,DAY($C2))-IF(DAY($B2)=31,30,DAY($B2)))+1),0),””)</f>
        <v>35</v>
      </c>
      <c r="E2" s="11"/>
      <c r="F2" s="11">
        <f>IFERROR($D2:$D4-$E2:E50,"")</f>
        <v>35</v>
      </c>
      <c r="G2" s="11">
        <f>IFERROR(IF(LEFT($A2:A531,2)="SM",ROUNDDOWN($F2:F531/30,0),0),"")</f>
        <v>1</v>
      </c>
      <c r="H2" s="11">
        <f>IFERROR(IF(LEFT($A2,2)="SM",$F2-G2*30,0),"")</f>
        <v>5</v>
      </c>
    </row>
    <row r="3" spans="1:8" x14ac:dyDescent="0.3">
      <c r="A3" s="7"/>
      <c r="B3" s="5"/>
      <c r="C3" s="5"/>
      <c r="D3" s="9">
        <f>IFERROR(IF((LEFT($A3:$A17,2)="SM")*($B3:$B162&gt;DATE("2015","05","31"))*($C3:$C162&lt;DATE("2025","09","30")),((YEAR($C3)-YEAR($B3))*360+(MONTH($C3)-MONTH($B3))*30+(IF(DAY($C3)=31,30,DAY($C3))-IF(DAY($B3)=31,30,DAY($B3)))+1),0),””)</f>
        <v>0</v>
      </c>
      <c r="E3" s="10"/>
      <c r="F3" s="11">
        <f>IFERROR($D3:$D5-$E3:E51,"")</f>
        <v>0</v>
      </c>
      <c r="G3" s="11">
        <f>IFERROR(IF(LEFT($A3:A532,2)="SM",ROUNDDOWN($F3:F532/30,0),0),"")</f>
        <v>0</v>
      </c>
      <c r="H3" s="11">
        <f t="shared" ref="H3:H9" si="0">IFERROR(IF(LEFT($A3,2)="SM",$F3-G3*30,0),"")</f>
        <v>0</v>
      </c>
    </row>
    <row r="4" spans="1:8" x14ac:dyDescent="0.3">
      <c r="A4" s="7"/>
      <c r="B4" s="5"/>
      <c r="C4" s="5"/>
      <c r="D4" s="9">
        <f>IFERROR(IF((LEFT($A4:$A18,2)="SM")*($B4:$B163&gt;DATE("2015","05","31"))*($C4:$C163&lt;DATE("2022","09","30")),((YEAR($C4)-YEAR($B4))*360+(MONTH($C4)-MONTH($B4))*30+(IF(DAY($C4)=31,30,DAY($C4))-IF(DAY($B4)=31,30,DAY($B4)))+1),0),””)</f>
        <v>0</v>
      </c>
      <c r="E4" s="10"/>
      <c r="F4" s="11">
        <f>IFERROR($D4:$D6-$E4:E52,"")</f>
        <v>0</v>
      </c>
      <c r="G4" s="11">
        <f>IFERROR(IF(LEFT($A4:A533,2)="SM",ROUNDDOWN($F4:F533/30,0),0),"")</f>
        <v>0</v>
      </c>
      <c r="H4" s="11">
        <f t="shared" si="0"/>
        <v>0</v>
      </c>
    </row>
    <row r="5" spans="1:8" x14ac:dyDescent="0.3">
      <c r="A5" s="7"/>
      <c r="B5" s="5"/>
      <c r="C5" s="5"/>
      <c r="D5" s="9">
        <f>IFERROR(IF((LEFT($A5:$A19,2)="SM")*($B5:$B164&gt;DATE("2015","05","31"))*($C5:$C164&lt;DATE("2022","09","30")),((YEAR($C5)-YEAR($B5))*360+(MONTH($C5)-MONTH($B5))*30+(IF(DAY($C5)=31,30,DAY($C5))-IF(DAY($B5)=31,30,DAY($B5)))+1),0),””)</f>
        <v>0</v>
      </c>
      <c r="E5" s="10"/>
      <c r="F5" s="11">
        <f>IFERROR($D5:$D7-$E5:E53,"")</f>
        <v>0</v>
      </c>
      <c r="G5" s="11">
        <f>IFERROR(IF(LEFT($A5:A534,2)="SM",ROUNDDOWN($F5:F534/30,0),0),"")</f>
        <v>0</v>
      </c>
      <c r="H5" s="11">
        <f t="shared" si="0"/>
        <v>0</v>
      </c>
    </row>
    <row r="6" spans="1:8" x14ac:dyDescent="0.3">
      <c r="A6" s="7"/>
      <c r="B6" s="5"/>
      <c r="C6" s="5"/>
      <c r="D6" s="9">
        <f>IFERROR(IF((LEFT($A6:$A20,2)="SM")*($B6:$B165&gt;DATE("2015","05","31"))*($C6:$C165&lt;DATE("2022","09","30")),((YEAR($C6)-YEAR($B6))*360+(MONTH($C6)-MONTH($B6))*30+(IF(DAY($C6)=31,30,DAY($C6))-IF(DAY($B6)=31,30,DAY($B6)))+1),0),””)</f>
        <v>0</v>
      </c>
      <c r="E6" s="10"/>
      <c r="F6" s="11">
        <f>IFERROR($D6:$D8-$E6:E54,"")</f>
        <v>0</v>
      </c>
      <c r="G6" s="11">
        <f>IFERROR(IF(LEFT($A6:A535,2)="SM",ROUNDDOWN($F6:F535/30,0),0),"")</f>
        <v>0</v>
      </c>
      <c r="H6" s="11">
        <f t="shared" si="0"/>
        <v>0</v>
      </c>
    </row>
    <row r="7" spans="1:8" x14ac:dyDescent="0.3">
      <c r="A7" s="7"/>
      <c r="B7" s="5"/>
      <c r="C7" s="5"/>
      <c r="D7" s="9">
        <f>IFERROR(IF((LEFT($A7:$A21,2)="SM")*($B7:$B166&gt;DATE("2015","05","31"))*($C7:$C166&lt;DATE("2022","09","30")),((YEAR($C7)-YEAR($B7))*360+(MONTH($C7)-MONTH($B7))*30+(IF(DAY($C7)=31,30,DAY($C7))-IF(DAY($B7)=31,30,DAY($B7)))+1),0),””)</f>
        <v>0</v>
      </c>
      <c r="E7" s="10"/>
      <c r="F7" s="11">
        <f>IFERROR($D7:$D9-$E7:E55,"")</f>
        <v>0</v>
      </c>
      <c r="G7" s="11">
        <f>IFERROR(IF(LEFT($A7:A536,2)="SM",ROUNDDOWN($F7:F536/30,0),0),"")</f>
        <v>0</v>
      </c>
      <c r="H7" s="11">
        <f t="shared" si="0"/>
        <v>0</v>
      </c>
    </row>
    <row r="8" spans="1:8" x14ac:dyDescent="0.3">
      <c r="A8" s="7"/>
      <c r="B8" s="5"/>
      <c r="C8" s="5"/>
      <c r="D8" s="9">
        <f>IFERROR(IF((LEFT($A8:$A22,2)="SM")*($B8:$B167&gt;DATE("2015","05","31"))*($C8:$C167&lt;DATE("2022","09","30")),((YEAR($C8)-YEAR($B8))*360+(MONTH($C8)-MONTH($B8))*30+(IF(DAY($C8)=31,30,DAY($C8))-IF(DAY($B8)=31,30,DAY($B8)))+1),0),””)</f>
        <v>0</v>
      </c>
      <c r="E8" s="10"/>
      <c r="F8" s="11">
        <f>IFERROR($D8:$D10-$E8:E56,"")</f>
        <v>0</v>
      </c>
      <c r="G8" s="11">
        <f>IFERROR(IF(LEFT($A8:A537,2)="SM",ROUNDDOWN($F8:F537/30,0),0),"")</f>
        <v>0</v>
      </c>
      <c r="H8" s="11">
        <f t="shared" si="0"/>
        <v>0</v>
      </c>
    </row>
    <row r="9" spans="1:8" x14ac:dyDescent="0.3">
      <c r="A9" s="7"/>
      <c r="B9" s="5"/>
      <c r="C9" s="5"/>
      <c r="D9" s="9">
        <f>IFERROR(IF((LEFT($A9:$A23,2)="SM")*($B9:$B168&gt;DATE("2015","05","31"))*($C9:$C168&lt;DATE("2022","09","30")),((YEAR($C9)-YEAR($B9))*360+(MONTH($C9)-MONTH($B9))*30+(IF(DAY($C9)=31,30,DAY($C9))-IF(DAY($B9)=31,30,DAY($B9)))+1),0),””)</f>
        <v>0</v>
      </c>
      <c r="E9" s="10"/>
      <c r="F9" s="11">
        <f>IFERROR($D9:$D11-$E9:E57,"")</f>
        <v>0</v>
      </c>
      <c r="G9" s="11">
        <f>IFERROR(IF(LEFT($A9:A538,2)="SM",ROUNDDOWN($F9:F538/30,0),0),"")</f>
        <v>0</v>
      </c>
      <c r="H9" s="11">
        <f t="shared" si="0"/>
        <v>0</v>
      </c>
    </row>
  </sheetData>
  <sheetProtection formatCells="0" formatColumns="0"/>
  <conditionalFormatting sqref="D2:D9">
    <cfRule type="containsErrors" dxfId="0" priority="3">
      <formula>ISERROR(D2)</formula>
    </cfRule>
  </conditionalFormatting>
  <dataValidations count="1">
    <dataValidation type="list" allowBlank="1" sqref="A2:A9">
      <formula1>Mobilitástípus</formula1>
    </dataValidation>
  </dataValidation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3"/>
  <sheetViews>
    <sheetView workbookViewId="0">
      <selection activeCell="D1" sqref="D1:D1048576"/>
    </sheetView>
  </sheetViews>
  <sheetFormatPr defaultRowHeight="14.4" x14ac:dyDescent="0.3"/>
  <cols>
    <col min="2" max="2" width="24.88671875" customWidth="1"/>
  </cols>
  <sheetData>
    <row r="1" spans="2:2" x14ac:dyDescent="0.3">
      <c r="B1" s="1" t="s">
        <v>1</v>
      </c>
    </row>
    <row r="2" spans="2:2" x14ac:dyDescent="0.3">
      <c r="B2" s="1" t="s">
        <v>0</v>
      </c>
    </row>
    <row r="3" spans="2:2" x14ac:dyDescent="0.3">
      <c r="B3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Ösztöndíj kalkuláció</vt:lpstr>
      <vt:lpstr>Támogatások</vt:lpstr>
      <vt:lpstr>Mobilitástípus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Seres Nóra</dc:creator>
  <cp:lastModifiedBy>Seres Nóra</cp:lastModifiedBy>
  <cp:lastPrinted>2017-05-09T13:41:58Z</cp:lastPrinted>
  <dcterms:created xsi:type="dcterms:W3CDTF">2017-05-09T11:01:23Z</dcterms:created>
  <dcterms:modified xsi:type="dcterms:W3CDTF">2022-05-27T11:23:20Z</dcterms:modified>
</cp:coreProperties>
</file>