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OKAY\2024_2025_tanév\"/>
    </mc:Choice>
  </mc:AlternateContent>
  <xr:revisionPtr revIDLastSave="0" documentId="8_{7C0499EC-488D-4EBD-8D85-C29C8979E140}" xr6:coauthVersionLast="36" xr6:coauthVersionMax="36" xr10:uidLastSave="{00000000-0000-0000-0000-000000000000}"/>
  <bookViews>
    <workbookView xWindow="0" yWindow="0" windowWidth="28800" windowHeight="12105" xr2:uid="{949A7A99-2ADC-418E-9A6E-F820315B2C39}"/>
  </bookViews>
  <sheets>
    <sheet name="1_13." sheetId="2" r:id="rId1"/>
    <sheet name="2_14.Rad_F" sheetId="3" r:id="rId2"/>
    <sheet name="2_14.Cs_F" sheetId="7" r:id="rId3"/>
    <sheet name="2_14.Fo_F" sheetId="8" r:id="rId4"/>
    <sheet name="3_15. Rad_CT_MR_F" sheetId="4" r:id="rId5"/>
    <sheet name="3_15.Rad_Int_F" sheetId="5" r:id="rId6"/>
    <sheet name="3_15.Rad_Su_F" sheetId="6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5" l="1"/>
  <c r="C18" i="5"/>
  <c r="B18" i="5"/>
  <c r="F17" i="5"/>
  <c r="D17" i="5"/>
  <c r="F16" i="5"/>
  <c r="D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D5" i="5"/>
  <c r="D18" i="5" l="1"/>
  <c r="F18" i="5"/>
  <c r="E11" i="4" l="1"/>
  <c r="C11" i="4"/>
  <c r="F9" i="4"/>
  <c r="D9" i="4"/>
  <c r="F8" i="4"/>
  <c r="D8" i="4"/>
  <c r="F7" i="4"/>
  <c r="D7" i="4"/>
  <c r="F6" i="4"/>
  <c r="D6" i="4"/>
  <c r="F5" i="4"/>
  <c r="D5" i="4"/>
  <c r="D11" i="4" l="1"/>
  <c r="B11" i="4"/>
  <c r="F11" i="4"/>
  <c r="C36" i="3" l="1"/>
  <c r="D35" i="3"/>
  <c r="E34" i="3"/>
  <c r="D33" i="3"/>
  <c r="D32" i="3"/>
  <c r="D31" i="3"/>
  <c r="B30" i="3"/>
  <c r="E29" i="3"/>
  <c r="B24" i="3"/>
  <c r="E23" i="3"/>
  <c r="D23" i="3"/>
  <c r="E22" i="3"/>
  <c r="D22" i="3"/>
  <c r="E21" i="3"/>
  <c r="D21" i="3"/>
  <c r="E20" i="3"/>
  <c r="D20" i="3"/>
  <c r="E19" i="3"/>
  <c r="D19" i="3"/>
  <c r="E18" i="3"/>
  <c r="D18" i="3"/>
  <c r="B17" i="3"/>
  <c r="E16" i="3"/>
  <c r="E6" i="3" s="1"/>
  <c r="D15" i="3"/>
  <c r="D14" i="3"/>
  <c r="D13" i="3"/>
  <c r="D12" i="3"/>
  <c r="D11" i="3"/>
  <c r="D10" i="3"/>
  <c r="D9" i="3"/>
  <c r="D8" i="3"/>
  <c r="D7" i="3"/>
  <c r="C6" i="3"/>
  <c r="B6" i="3"/>
  <c r="E17" i="3" l="1"/>
  <c r="E36" i="3" s="1"/>
  <c r="D30" i="3"/>
  <c r="D6" i="3"/>
  <c r="D17" i="3"/>
  <c r="B36" i="3"/>
  <c r="B37" i="3" s="1"/>
  <c r="D24" i="3"/>
  <c r="D36" i="3" l="1"/>
  <c r="D37" i="3" s="1"/>
  <c r="D29" i="2" l="1"/>
  <c r="B30" i="2" s="1"/>
</calcChain>
</file>

<file path=xl/sharedStrings.xml><?xml version="1.0" encoding="utf-8"?>
<sst xmlns="http://schemas.openxmlformats.org/spreadsheetml/2006/main" count="114" uniqueCount="97">
  <si>
    <t xml:space="preserve">Tantárgyak </t>
  </si>
  <si>
    <t>Egészségügyi jogi és etikai ismeretek</t>
  </si>
  <si>
    <t>Szakmai kommunikáció</t>
  </si>
  <si>
    <t>Anatómia-élettan</t>
  </si>
  <si>
    <t>Szakmai latin</t>
  </si>
  <si>
    <t>Kórtan</t>
  </si>
  <si>
    <t>Alkalmazott gyógyszertan</t>
  </si>
  <si>
    <t>Társadalomtudományok</t>
  </si>
  <si>
    <t>Jogi és etikai esettanulmányok</t>
  </si>
  <si>
    <t>Járványtan</t>
  </si>
  <si>
    <t>Szülészet-nőgyógyászat klinikuma és ápolástana</t>
  </si>
  <si>
    <t>Neurológia klinikuma és ápolástana</t>
  </si>
  <si>
    <t>Pszichiátria klinikuma és ápolástana</t>
  </si>
  <si>
    <t>Geriátria klinikuma és ápolástana</t>
  </si>
  <si>
    <t>Munkavállalói ismeretek</t>
  </si>
  <si>
    <t>Szakmai órák - új felosztás 2024</t>
  </si>
  <si>
    <t>1/13. évf. ESTI</t>
  </si>
  <si>
    <t>ÖSSZ</t>
  </si>
  <si>
    <t>Elm</t>
  </si>
  <si>
    <t>Gyak</t>
  </si>
  <si>
    <t>Klinikai gyakorlat (évközi)</t>
  </si>
  <si>
    <t>Elsősegélynyújtás, első-ellátás</t>
  </si>
  <si>
    <t xml:space="preserve">Beteg- és dolgozóibiztonság </t>
  </si>
  <si>
    <t>Alapápolástan-gondozástan</t>
  </si>
  <si>
    <t>Betegmegfigyelés</t>
  </si>
  <si>
    <t>Ápolási beavatkozások</t>
  </si>
  <si>
    <t>Gyógyszertani alapismeretek</t>
  </si>
  <si>
    <t>Ápolási beavatkozások II.</t>
  </si>
  <si>
    <t>Belgyógyászat és ápolástana</t>
  </si>
  <si>
    <t>Sebészet és ápolástana</t>
  </si>
  <si>
    <t>Beteg gyermek és ápolása</t>
  </si>
  <si>
    <t>Rehabilitációs alapismeretek</t>
  </si>
  <si>
    <t>Kisklinikumi ismeretek és ápolástanuk</t>
  </si>
  <si>
    <r>
      <t xml:space="preserve">2/14. Egészségügyi asszisztens - </t>
    </r>
    <r>
      <rPr>
        <b/>
        <sz val="14"/>
        <color rgb="FFFF0000"/>
        <rFont val="Times New Roman"/>
        <family val="1"/>
        <charset val="238"/>
      </rPr>
      <t>Radiográfiai asszisztens</t>
    </r>
    <r>
      <rPr>
        <b/>
        <sz val="14"/>
        <color theme="1"/>
        <rFont val="Times New Roman"/>
        <family val="1"/>
        <charset val="238"/>
      </rPr>
      <t xml:space="preserve">     (5 0914 03 08)</t>
    </r>
  </si>
  <si>
    <r>
      <t xml:space="preserve">       tanév: 2023/24
</t>
    </r>
    <r>
      <rPr>
        <b/>
        <sz val="14"/>
        <color theme="4" tint="-0.249977111117893"/>
        <rFont val="Times New Roman"/>
        <family val="1"/>
        <charset val="238"/>
      </rPr>
      <t>2023. szeptember 16-tól</t>
    </r>
  </si>
  <si>
    <t>végez 2024 május</t>
  </si>
  <si>
    <t>2/14.Rad/F</t>
  </si>
  <si>
    <t xml:space="preserve">éves óraszám </t>
  </si>
  <si>
    <t>heti óraszám</t>
  </si>
  <si>
    <t>elmélet</t>
  </si>
  <si>
    <t>gyakorlat</t>
  </si>
  <si>
    <t xml:space="preserve">Röntgen képalkotás </t>
  </si>
  <si>
    <t>Sugárfizika alapjai</t>
  </si>
  <si>
    <t>Röntgen képalkotó berendezések</t>
  </si>
  <si>
    <t>Digitális képfeldolgozás</t>
  </si>
  <si>
    <t>Röntgenanatómia</t>
  </si>
  <si>
    <t>Röntgenfelvételi technika és radiológiai vizsgáló módszerek</t>
  </si>
  <si>
    <t>Kontrasztanyagok, készenléti gyógyszerek</t>
  </si>
  <si>
    <t>Klinikoradiológia</t>
  </si>
  <si>
    <t>Denzitometria</t>
  </si>
  <si>
    <t>Fogászati felvételek</t>
  </si>
  <si>
    <t>Sugárvédelem - dozimetria</t>
  </si>
  <si>
    <t xml:space="preserve">Sugárfizikai és dozimetriai ismeretek </t>
  </si>
  <si>
    <t>Sugárbiológiai ismeretek</t>
  </si>
  <si>
    <t>Általánnos sugárvédelmi ismeretek, jogszabályi háttér bemutatása, baleset elhárítás</t>
  </si>
  <si>
    <t>Nukleáris védettségi ismeretek</t>
  </si>
  <si>
    <t>Egészségügyi alkalmazások</t>
  </si>
  <si>
    <t>Gyakorlati méréstechnika konzultáció</t>
  </si>
  <si>
    <t>Emlődiagnosztika</t>
  </si>
  <si>
    <t>Mammográfiás berendezések</t>
  </si>
  <si>
    <t>Röntgenmammográfia</t>
  </si>
  <si>
    <t>Ultrahangmammográfia</t>
  </si>
  <si>
    <t>Emlőintervenció</t>
  </si>
  <si>
    <t xml:space="preserve">Ultrahangdiagnosztika </t>
  </si>
  <si>
    <t>Ultrahang fizikai alapjai</t>
  </si>
  <si>
    <t>Ultrahang vizsgálatok</t>
  </si>
  <si>
    <t>Ultrahangvezérelt intervenció</t>
  </si>
  <si>
    <t>Szakmai kompetenciák erősítése</t>
  </si>
  <si>
    <t>Összes  óraszám:</t>
  </si>
  <si>
    <t>Röntgenképalkotás gyakorlata - klinikai</t>
  </si>
  <si>
    <t>Klinikai gyakorlat</t>
  </si>
  <si>
    <t>B-3/15. RAD/CT/F/X</t>
  </si>
  <si>
    <t>Tantárgy neve</t>
  </si>
  <si>
    <t>óraszám</t>
  </si>
  <si>
    <t>heti</t>
  </si>
  <si>
    <r>
      <t>CT és MR metszeti anatómia</t>
    </r>
    <r>
      <rPr>
        <sz val="12"/>
        <color rgb="FFFF0000"/>
        <rFont val="Times New Roman"/>
        <family val="1"/>
        <charset val="238"/>
      </rPr>
      <t xml:space="preserve"> 0%</t>
    </r>
  </si>
  <si>
    <r>
      <t xml:space="preserve">CT alapok </t>
    </r>
    <r>
      <rPr>
        <sz val="12"/>
        <color rgb="FFFF0000"/>
        <rFont val="Times New Roman"/>
        <family val="1"/>
        <charset val="238"/>
      </rPr>
      <t>50%</t>
    </r>
  </si>
  <si>
    <r>
      <t xml:space="preserve">CT képalkotás és klinikum  </t>
    </r>
    <r>
      <rPr>
        <sz val="12"/>
        <color rgb="FFFF0000"/>
        <rFont val="Times New Roman"/>
        <family val="1"/>
        <charset val="238"/>
      </rPr>
      <t>50%</t>
    </r>
  </si>
  <si>
    <r>
      <t xml:space="preserve">MR alapok   </t>
    </r>
    <r>
      <rPr>
        <sz val="12"/>
        <color rgb="FFFF0000"/>
        <rFont val="Times New Roman"/>
        <family val="1"/>
        <charset val="238"/>
      </rPr>
      <t>50%</t>
    </r>
  </si>
  <si>
    <r>
      <t xml:space="preserve">Képalkotás és klinikum az MR -ben   </t>
    </r>
    <r>
      <rPr>
        <sz val="12"/>
        <color rgb="FFFF0000"/>
        <rFont val="Times New Roman"/>
        <family val="1"/>
        <charset val="238"/>
      </rPr>
      <t>50%</t>
    </r>
  </si>
  <si>
    <t xml:space="preserve">Összesen: </t>
  </si>
  <si>
    <t>Össz óraszám</t>
  </si>
  <si>
    <r>
      <t xml:space="preserve">Indítás: </t>
    </r>
    <r>
      <rPr>
        <b/>
        <sz val="14"/>
        <color rgb="FFFF0000"/>
        <rFont val="Times New Roman"/>
        <family val="1"/>
        <charset val="238"/>
      </rPr>
      <t>2024.09.01.</t>
    </r>
    <r>
      <rPr>
        <b/>
        <sz val="14"/>
        <color theme="1"/>
        <rFont val="Times New Roman"/>
        <family val="1"/>
        <charset val="238"/>
      </rPr>
      <t xml:space="preserve"> 
Radiográfiai szakasszisztens -  CT/MR szakasszistens</t>
    </r>
  </si>
  <si>
    <t>B-3/15. RAD/CT/INT/X</t>
  </si>
  <si>
    <r>
      <t xml:space="preserve">Speciális anatómiai ismeretek  </t>
    </r>
    <r>
      <rPr>
        <sz val="12"/>
        <color rgb="FFFF0000"/>
        <rFont val="Times New Roman"/>
        <family val="1"/>
        <charset val="238"/>
      </rPr>
      <t>0%</t>
    </r>
  </si>
  <si>
    <r>
      <t xml:space="preserve">Képalkotó diagnosztikai berendezések   </t>
    </r>
    <r>
      <rPr>
        <sz val="12"/>
        <color rgb="FFFF0000"/>
        <rFont val="Times New Roman"/>
        <family val="1"/>
        <charset val="238"/>
      </rPr>
      <t>60%</t>
    </r>
  </si>
  <si>
    <r>
      <t xml:space="preserve">Speciális sugárvédelem  </t>
    </r>
    <r>
      <rPr>
        <sz val="12"/>
        <color rgb="FFFF0000"/>
        <rFont val="Times New Roman"/>
        <family val="1"/>
        <charset val="238"/>
      </rPr>
      <t>60%</t>
    </r>
  </si>
  <si>
    <r>
      <t xml:space="preserve">Műtős asszisztensi alapismeretek   </t>
    </r>
    <r>
      <rPr>
        <sz val="12"/>
        <color rgb="FFFF0000"/>
        <rFont val="Times New Roman"/>
        <family val="1"/>
        <charset val="238"/>
      </rPr>
      <t>60%</t>
    </r>
  </si>
  <si>
    <r>
      <t xml:space="preserve">Eszközismeret, eszközhasználat   </t>
    </r>
    <r>
      <rPr>
        <sz val="12"/>
        <color rgb="FFFF0000"/>
        <rFont val="Times New Roman"/>
        <family val="1"/>
        <charset val="238"/>
      </rPr>
      <t>70%</t>
    </r>
  </si>
  <si>
    <r>
      <t xml:space="preserve">Gyógyszerismeret  </t>
    </r>
    <r>
      <rPr>
        <sz val="12"/>
        <color rgb="FFFF0000"/>
        <rFont val="Times New Roman"/>
        <family val="1"/>
        <charset val="238"/>
      </rPr>
      <t xml:space="preserve"> 60%</t>
    </r>
  </si>
  <si>
    <r>
      <t xml:space="preserve">Invazív diagnosztika   </t>
    </r>
    <r>
      <rPr>
        <sz val="12"/>
        <color rgb="FFFF0000"/>
        <rFont val="Times New Roman"/>
        <family val="1"/>
        <charset val="238"/>
      </rPr>
      <t>70%</t>
    </r>
  </si>
  <si>
    <r>
      <t xml:space="preserve">Vascularis beavatkozások  </t>
    </r>
    <r>
      <rPr>
        <sz val="12"/>
        <color rgb="FFFF0000"/>
        <rFont val="Times New Roman"/>
        <family val="1"/>
        <charset val="238"/>
      </rPr>
      <t xml:space="preserve"> 70%</t>
    </r>
  </si>
  <si>
    <r>
      <t xml:space="preserve">Non -vasculáris beavatkozások   </t>
    </r>
    <r>
      <rPr>
        <sz val="12"/>
        <color rgb="FFFF0000"/>
        <rFont val="Times New Roman"/>
        <family val="1"/>
        <charset val="238"/>
      </rPr>
      <t>70%</t>
    </r>
  </si>
  <si>
    <r>
      <t xml:space="preserve">Elektrofiziológia   </t>
    </r>
    <r>
      <rPr>
        <sz val="12"/>
        <color rgb="FFFF0000"/>
        <rFont val="Times New Roman"/>
        <family val="1"/>
        <charset val="238"/>
      </rPr>
      <t>70%</t>
    </r>
  </si>
  <si>
    <r>
      <t xml:space="preserve">Egyéb intervenciók   </t>
    </r>
    <r>
      <rPr>
        <sz val="12"/>
        <color rgb="FFFF0000"/>
        <rFont val="Times New Roman"/>
        <family val="1"/>
        <charset val="238"/>
      </rPr>
      <t>70%</t>
    </r>
  </si>
  <si>
    <r>
      <t xml:space="preserve">Biztonságos betegellátás  </t>
    </r>
    <r>
      <rPr>
        <sz val="12"/>
        <color rgb="FFFF0000"/>
        <rFont val="Times New Roman"/>
        <family val="1"/>
        <charset val="238"/>
      </rPr>
      <t xml:space="preserve"> 70%</t>
    </r>
  </si>
  <si>
    <t>Indítás: 2024.02.01. 
Radiográfiai szakasszisztens - Intervenciós szakasszistens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</si>
</sst>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4"/>
      <color theme="4" tint="-0.249977111117893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5" borderId="16" xfId="0" applyFont="1" applyFill="1" applyBorder="1" applyAlignment="1"/>
    <xf numFmtId="0" fontId="2" fillId="5" borderId="15" xfId="0" applyFont="1" applyFill="1" applyBorder="1" applyAlignment="1">
      <alignment horizontal="center" vertical="center"/>
    </xf>
    <xf numFmtId="0" fontId="0" fillId="0" borderId="0" xfId="0" applyFont="1" applyAlignme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3" xfId="0" applyFont="1" applyBorder="1" applyAlignment="1"/>
    <xf numFmtId="0" fontId="6" fillId="2" borderId="14" xfId="0" applyFont="1" applyFill="1" applyBorder="1" applyAlignment="1">
      <alignment horizontal="center"/>
    </xf>
    <xf numFmtId="0" fontId="7" fillId="4" borderId="3" xfId="0" applyFont="1" applyFill="1" applyBorder="1" applyAlignment="1"/>
    <xf numFmtId="0" fontId="2" fillId="2" borderId="14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9" fillId="2" borderId="7" xfId="0" applyNumberFormat="1" applyFont="1" applyFill="1" applyBorder="1" applyAlignment="1">
      <alignment horizontal="center" vertical="center" wrapText="1"/>
    </xf>
    <xf numFmtId="2" fontId="2" fillId="9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9" borderId="1" xfId="0" applyNumberFormat="1" applyFont="1" applyFill="1" applyBorder="1" applyAlignment="1">
      <alignment horizontal="center" vertical="center" wrapText="1"/>
    </xf>
    <xf numFmtId="2" fontId="3" fillId="9" borderId="2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2" fontId="11" fillId="10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2" fontId="9" fillId="2" borderId="14" xfId="0" applyNumberFormat="1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vertical="center" wrapText="1"/>
    </xf>
    <xf numFmtId="2" fontId="2" fillId="9" borderId="22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2" fontId="3" fillId="3" borderId="14" xfId="0" applyNumberFormat="1" applyFont="1" applyFill="1" applyBorder="1" applyAlignment="1">
      <alignment horizontal="center" vertical="center" wrapText="1"/>
    </xf>
    <xf numFmtId="2" fontId="3" fillId="9" borderId="14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1" fontId="3" fillId="9" borderId="14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7" fillId="3" borderId="21" xfId="0" applyNumberFormat="1" applyFont="1" applyFill="1" applyBorder="1" applyAlignment="1">
      <alignment horizontal="center" vertical="center" wrapText="1"/>
    </xf>
    <xf numFmtId="2" fontId="3" fillId="3" borderId="21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vertical="center" wrapText="1"/>
    </xf>
    <xf numFmtId="2" fontId="11" fillId="10" borderId="14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165" fontId="2" fillId="8" borderId="17" xfId="0" applyNumberFormat="1" applyFont="1" applyFill="1" applyBorder="1" applyAlignment="1">
      <alignment horizontal="center" vertical="center" wrapText="1"/>
    </xf>
    <xf numFmtId="165" fontId="2" fillId="8" borderId="23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6" fillId="12" borderId="7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2" fontId="6" fillId="2" borderId="1" xfId="0" applyNumberFormat="1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2" fontId="2" fillId="11" borderId="1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1" fontId="2" fillId="11" borderId="1" xfId="0" applyNumberFormat="1" applyFont="1" applyFill="1" applyBorder="1" applyAlignment="1">
      <alignment horizontal="center" vertical="center"/>
    </xf>
    <xf numFmtId="1" fontId="2" fillId="1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" fontId="11" fillId="0" borderId="0" xfId="0" applyNumberFormat="1" applyFont="1" applyAlignment="1">
      <alignment vertical="center"/>
    </xf>
    <xf numFmtId="0" fontId="1" fillId="13" borderId="20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" fillId="13" borderId="8" xfId="0" applyFont="1" applyFill="1" applyBorder="1" applyAlignment="1">
      <alignment horizontal="center" vertical="center" wrapText="1"/>
    </xf>
    <xf numFmtId="0" fontId="1" fillId="13" borderId="2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12" borderId="14" xfId="0" applyFont="1" applyFill="1" applyBorder="1" applyAlignment="1">
      <alignment horizontal="center" vertical="center"/>
    </xf>
    <xf numFmtId="0" fontId="6" fillId="12" borderId="14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12" borderId="14" xfId="0" applyFont="1" applyFill="1" applyBorder="1" applyAlignment="1">
      <alignment vertical="center"/>
    </xf>
    <xf numFmtId="2" fontId="2" fillId="12" borderId="14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1" fontId="6" fillId="11" borderId="19" xfId="0" applyNumberFormat="1" applyFont="1" applyFill="1" applyBorder="1" applyAlignment="1">
      <alignment horizontal="center" vertical="center"/>
    </xf>
    <xf numFmtId="2" fontId="6" fillId="11" borderId="19" xfId="0" applyNumberFormat="1" applyFont="1" applyFill="1" applyBorder="1" applyAlignment="1">
      <alignment horizontal="center" vertical="center"/>
    </xf>
    <xf numFmtId="1" fontId="6" fillId="12" borderId="19" xfId="0" applyNumberFormat="1" applyFont="1" applyFill="1" applyBorder="1" applyAlignment="1">
      <alignment horizontal="center" vertical="center"/>
    </xf>
    <xf numFmtId="1" fontId="6" fillId="12" borderId="15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3414E-00CD-4139-B919-973F436DC3BD}">
  <dimension ref="A1:D30"/>
  <sheetViews>
    <sheetView tabSelected="1" workbookViewId="0">
      <selection activeCell="H26" sqref="H26"/>
    </sheetView>
  </sheetViews>
  <sheetFormatPr defaultRowHeight="15" x14ac:dyDescent="0.25"/>
  <cols>
    <col min="1" max="1" width="51.85546875" bestFit="1" customWidth="1"/>
  </cols>
  <sheetData>
    <row r="1" spans="1:4" ht="18.75" x14ac:dyDescent="0.25">
      <c r="A1" s="10" t="s">
        <v>15</v>
      </c>
      <c r="B1" s="16" t="s">
        <v>16</v>
      </c>
      <c r="C1" s="16"/>
      <c r="D1" s="17"/>
    </row>
    <row r="2" spans="1:4" ht="15.75" x14ac:dyDescent="0.25">
      <c r="A2" s="11"/>
      <c r="B2" s="7" t="s">
        <v>18</v>
      </c>
      <c r="C2" s="7" t="s">
        <v>19</v>
      </c>
      <c r="D2" s="12" t="s">
        <v>17</v>
      </c>
    </row>
    <row r="3" spans="1:4" ht="15.75" x14ac:dyDescent="0.25">
      <c r="A3" s="13" t="s">
        <v>1</v>
      </c>
      <c r="B3" s="8"/>
      <c r="C3" s="8"/>
      <c r="D3" s="14">
        <v>12</v>
      </c>
    </row>
    <row r="4" spans="1:4" ht="15.75" x14ac:dyDescent="0.25">
      <c r="A4" s="13" t="s">
        <v>2</v>
      </c>
      <c r="B4" s="8"/>
      <c r="C4" s="8"/>
      <c r="D4" s="14">
        <v>12</v>
      </c>
    </row>
    <row r="5" spans="1:4" ht="15.75" x14ac:dyDescent="0.25">
      <c r="A5" s="13" t="s">
        <v>21</v>
      </c>
      <c r="B5" s="8">
        <v>10</v>
      </c>
      <c r="C5" s="8">
        <v>10</v>
      </c>
      <c r="D5" s="14">
        <v>20</v>
      </c>
    </row>
    <row r="6" spans="1:4" ht="15.75" x14ac:dyDescent="0.25">
      <c r="A6" s="13" t="s">
        <v>22</v>
      </c>
      <c r="B6" s="8">
        <v>12</v>
      </c>
      <c r="C6" s="8"/>
      <c r="D6" s="14">
        <v>12</v>
      </c>
    </row>
    <row r="7" spans="1:4" ht="15.75" x14ac:dyDescent="0.25">
      <c r="A7" s="13" t="s">
        <v>23</v>
      </c>
      <c r="B7" s="8">
        <v>20</v>
      </c>
      <c r="C7" s="8">
        <v>20</v>
      </c>
      <c r="D7" s="14">
        <v>40</v>
      </c>
    </row>
    <row r="8" spans="1:4" ht="15.75" x14ac:dyDescent="0.25">
      <c r="A8" s="11" t="s">
        <v>3</v>
      </c>
      <c r="B8" s="8">
        <v>49</v>
      </c>
      <c r="C8" s="8"/>
      <c r="D8" s="14">
        <v>49</v>
      </c>
    </row>
    <row r="9" spans="1:4" ht="15.75" x14ac:dyDescent="0.25">
      <c r="A9" s="11" t="s">
        <v>24</v>
      </c>
      <c r="B9" s="8">
        <v>10</v>
      </c>
      <c r="C9" s="8">
        <v>10</v>
      </c>
      <c r="D9" s="14">
        <v>20</v>
      </c>
    </row>
    <row r="10" spans="1:4" ht="15.75" x14ac:dyDescent="0.25">
      <c r="A10" s="11" t="s">
        <v>25</v>
      </c>
      <c r="B10" s="8">
        <v>10</v>
      </c>
      <c r="C10" s="8">
        <v>20</v>
      </c>
      <c r="D10" s="14">
        <v>30</v>
      </c>
    </row>
    <row r="11" spans="1:4" ht="15.75" x14ac:dyDescent="0.25">
      <c r="A11" s="11" t="s">
        <v>26</v>
      </c>
      <c r="B11" s="8">
        <v>10</v>
      </c>
      <c r="C11" s="8">
        <v>10</v>
      </c>
      <c r="D11" s="14">
        <v>20</v>
      </c>
    </row>
    <row r="12" spans="1:4" ht="15.75" x14ac:dyDescent="0.25">
      <c r="A12" s="11" t="s">
        <v>4</v>
      </c>
      <c r="B12" s="8"/>
      <c r="C12" s="8"/>
      <c r="D12" s="14">
        <v>20</v>
      </c>
    </row>
    <row r="13" spans="1:4" ht="15.75" x14ac:dyDescent="0.25">
      <c r="A13" s="11" t="s">
        <v>5</v>
      </c>
      <c r="B13" s="8">
        <v>8</v>
      </c>
      <c r="C13" s="8"/>
      <c r="D13" s="14">
        <v>8</v>
      </c>
    </row>
    <row r="14" spans="1:4" ht="15.75" x14ac:dyDescent="0.25">
      <c r="A14" s="11" t="s">
        <v>27</v>
      </c>
      <c r="B14" s="8">
        <v>8</v>
      </c>
      <c r="C14" s="8">
        <v>7</v>
      </c>
      <c r="D14" s="14">
        <v>15</v>
      </c>
    </row>
    <row r="15" spans="1:4" ht="15.75" x14ac:dyDescent="0.25">
      <c r="A15" s="11" t="s">
        <v>6</v>
      </c>
      <c r="B15" s="8">
        <v>6</v>
      </c>
      <c r="C15" s="8"/>
      <c r="D15" s="14">
        <v>6</v>
      </c>
    </row>
    <row r="16" spans="1:4" ht="15.75" x14ac:dyDescent="0.25">
      <c r="A16" s="11" t="s">
        <v>7</v>
      </c>
      <c r="B16" s="8">
        <v>10</v>
      </c>
      <c r="C16" s="8"/>
      <c r="D16" s="14">
        <v>10</v>
      </c>
    </row>
    <row r="17" spans="1:4" ht="15.75" x14ac:dyDescent="0.25">
      <c r="A17" s="11" t="s">
        <v>28</v>
      </c>
      <c r="B17" s="8">
        <v>20</v>
      </c>
      <c r="C17" s="8">
        <v>10</v>
      </c>
      <c r="D17" s="14">
        <v>30</v>
      </c>
    </row>
    <row r="18" spans="1:4" ht="15.75" x14ac:dyDescent="0.25">
      <c r="A18" s="11" t="s">
        <v>29</v>
      </c>
      <c r="B18" s="8">
        <v>10</v>
      </c>
      <c r="C18" s="8">
        <v>8</v>
      </c>
      <c r="D18" s="14">
        <v>18</v>
      </c>
    </row>
    <row r="19" spans="1:4" ht="15.75" x14ac:dyDescent="0.25">
      <c r="A19" s="11" t="s">
        <v>8</v>
      </c>
      <c r="B19" s="8">
        <v>6</v>
      </c>
      <c r="C19" s="8"/>
      <c r="D19" s="14">
        <v>6</v>
      </c>
    </row>
    <row r="20" spans="1:4" ht="15.75" x14ac:dyDescent="0.25">
      <c r="A20" s="11" t="s">
        <v>9</v>
      </c>
      <c r="B20" s="8">
        <v>8</v>
      </c>
      <c r="C20" s="8"/>
      <c r="D20" s="14">
        <v>8</v>
      </c>
    </row>
    <row r="21" spans="1:4" ht="15.75" x14ac:dyDescent="0.25">
      <c r="A21" s="11" t="s">
        <v>30</v>
      </c>
      <c r="B21" s="8">
        <v>7</v>
      </c>
      <c r="C21" s="8">
        <v>5</v>
      </c>
      <c r="D21" s="14">
        <v>12</v>
      </c>
    </row>
    <row r="22" spans="1:4" ht="15.75" x14ac:dyDescent="0.25">
      <c r="A22" s="11" t="s">
        <v>31</v>
      </c>
      <c r="B22" s="8">
        <v>10</v>
      </c>
      <c r="C22" s="8"/>
      <c r="D22" s="14">
        <v>10</v>
      </c>
    </row>
    <row r="23" spans="1:4" ht="15.75" x14ac:dyDescent="0.25">
      <c r="A23" s="11" t="s">
        <v>32</v>
      </c>
      <c r="B23" s="8">
        <v>18</v>
      </c>
      <c r="C23" s="8">
        <v>5</v>
      </c>
      <c r="D23" s="14">
        <v>22</v>
      </c>
    </row>
    <row r="24" spans="1:4" ht="15.75" x14ac:dyDescent="0.25">
      <c r="A24" s="11" t="s">
        <v>10</v>
      </c>
      <c r="B24" s="8">
        <v>10</v>
      </c>
      <c r="C24" s="8"/>
      <c r="D24" s="14">
        <v>10</v>
      </c>
    </row>
    <row r="25" spans="1:4" ht="15.75" x14ac:dyDescent="0.25">
      <c r="A25" s="11" t="s">
        <v>11</v>
      </c>
      <c r="B25" s="8">
        <v>10</v>
      </c>
      <c r="C25" s="8"/>
      <c r="D25" s="14">
        <v>10</v>
      </c>
    </row>
    <row r="26" spans="1:4" ht="15.75" x14ac:dyDescent="0.25">
      <c r="A26" s="11" t="s">
        <v>12</v>
      </c>
      <c r="B26" s="8">
        <v>6</v>
      </c>
      <c r="C26" s="8"/>
      <c r="D26" s="14">
        <v>6</v>
      </c>
    </row>
    <row r="27" spans="1:4" ht="15.75" x14ac:dyDescent="0.25">
      <c r="A27" s="11" t="s">
        <v>13</v>
      </c>
      <c r="B27" s="8">
        <v>6</v>
      </c>
      <c r="C27" s="8"/>
      <c r="D27" s="14">
        <v>6</v>
      </c>
    </row>
    <row r="28" spans="1:4" ht="15.75" x14ac:dyDescent="0.25">
      <c r="A28" s="11" t="s">
        <v>14</v>
      </c>
      <c r="B28" s="8">
        <v>4</v>
      </c>
      <c r="C28" s="8"/>
      <c r="D28" s="14">
        <v>4</v>
      </c>
    </row>
    <row r="29" spans="1:4" ht="16.5" thickBot="1" x14ac:dyDescent="0.3">
      <c r="A29" s="1" t="s">
        <v>20</v>
      </c>
      <c r="B29" s="15"/>
      <c r="C29" s="15">
        <v>88</v>
      </c>
      <c r="D29" s="2">
        <f>SUM(D3:D28)</f>
        <v>416</v>
      </c>
    </row>
    <row r="30" spans="1:4" ht="15.75" x14ac:dyDescent="0.25">
      <c r="A30" s="3"/>
      <c r="B30" s="9">
        <f>SUM(D29+C29)</f>
        <v>504</v>
      </c>
      <c r="C30" s="3"/>
      <c r="D30" s="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5537A-E3B6-4DF7-87CF-ABF97F25BE8C}">
  <dimension ref="A1:E37"/>
  <sheetViews>
    <sheetView workbookViewId="0">
      <selection activeCell="L20" sqref="L20"/>
    </sheetView>
  </sheetViews>
  <sheetFormatPr defaultColWidth="8.85546875" defaultRowHeight="15.75" x14ac:dyDescent="0.25"/>
  <cols>
    <col min="1" max="1" width="33.7109375" style="19" customWidth="1"/>
    <col min="2" max="2" width="12.7109375" style="43" customWidth="1"/>
    <col min="3" max="3" width="12.85546875" style="43" customWidth="1"/>
    <col min="4" max="4" width="12.7109375" style="44" customWidth="1"/>
    <col min="5" max="5" width="15.85546875" style="44" customWidth="1"/>
    <col min="6" max="16384" width="8.85546875" style="19"/>
  </cols>
  <sheetData>
    <row r="1" spans="1:5" ht="18.75" x14ac:dyDescent="0.25">
      <c r="A1" s="45" t="s">
        <v>33</v>
      </c>
      <c r="B1" s="46"/>
      <c r="C1" s="46"/>
      <c r="D1" s="46"/>
      <c r="E1" s="47"/>
    </row>
    <row r="2" spans="1:5" ht="18.75" x14ac:dyDescent="0.25">
      <c r="A2" s="48" t="s">
        <v>34</v>
      </c>
      <c r="B2" s="18"/>
      <c r="C2" s="18"/>
      <c r="D2" s="18"/>
      <c r="E2" s="49"/>
    </row>
    <row r="3" spans="1:5" ht="18.75" x14ac:dyDescent="0.25">
      <c r="A3" s="50" t="s">
        <v>35</v>
      </c>
      <c r="B3" s="20"/>
      <c r="C3" s="20"/>
      <c r="D3" s="20"/>
      <c r="E3" s="51"/>
    </row>
    <row r="4" spans="1:5" ht="18.75" x14ac:dyDescent="0.25">
      <c r="A4" s="52" t="s">
        <v>36</v>
      </c>
      <c r="B4" s="22" t="s">
        <v>37</v>
      </c>
      <c r="C4" s="22"/>
      <c r="D4" s="23" t="s">
        <v>38</v>
      </c>
      <c r="E4" s="53"/>
    </row>
    <row r="5" spans="1:5" s="21" customFormat="1" ht="18.75" x14ac:dyDescent="0.25">
      <c r="A5" s="54" t="s">
        <v>0</v>
      </c>
      <c r="B5" s="24" t="s">
        <v>39</v>
      </c>
      <c r="C5" s="25" t="s">
        <v>40</v>
      </c>
      <c r="D5" s="24" t="s">
        <v>39</v>
      </c>
      <c r="E5" s="55" t="s">
        <v>40</v>
      </c>
    </row>
    <row r="6" spans="1:5" x14ac:dyDescent="0.25">
      <c r="A6" s="56" t="s">
        <v>41</v>
      </c>
      <c r="B6" s="26">
        <f>SUM(B7:B15)</f>
        <v>123</v>
      </c>
      <c r="C6" s="26">
        <f>SUM(C7:C16)</f>
        <v>108</v>
      </c>
      <c r="D6" s="26">
        <f>SUM(D7:D15)</f>
        <v>3.967741935483871</v>
      </c>
      <c r="E6" s="57">
        <f>SUM(E7:E16)</f>
        <v>3.4838709677419355</v>
      </c>
    </row>
    <row r="7" spans="1:5" x14ac:dyDescent="0.25">
      <c r="A7" s="58" t="s">
        <v>42</v>
      </c>
      <c r="B7" s="27">
        <v>16</v>
      </c>
      <c r="C7" s="28"/>
      <c r="D7" s="27">
        <f>B7/31</f>
        <v>0.5161290322580645</v>
      </c>
      <c r="E7" s="59"/>
    </row>
    <row r="8" spans="1:5" x14ac:dyDescent="0.25">
      <c r="A8" s="58" t="s">
        <v>43</v>
      </c>
      <c r="B8" s="27">
        <v>4</v>
      </c>
      <c r="C8" s="29"/>
      <c r="D8" s="27">
        <f t="shared" ref="D8:D15" si="0">B8/31</f>
        <v>0.12903225806451613</v>
      </c>
      <c r="E8" s="59"/>
    </row>
    <row r="9" spans="1:5" x14ac:dyDescent="0.25">
      <c r="A9" s="58" t="s">
        <v>44</v>
      </c>
      <c r="B9" s="27">
        <v>9</v>
      </c>
      <c r="C9" s="29"/>
      <c r="D9" s="27">
        <f t="shared" si="0"/>
        <v>0.29032258064516131</v>
      </c>
      <c r="E9" s="59"/>
    </row>
    <row r="10" spans="1:5" x14ac:dyDescent="0.25">
      <c r="A10" s="58" t="s">
        <v>45</v>
      </c>
      <c r="B10" s="27">
        <v>34</v>
      </c>
      <c r="C10" s="29"/>
      <c r="D10" s="27">
        <f t="shared" si="0"/>
        <v>1.096774193548387</v>
      </c>
      <c r="E10" s="59"/>
    </row>
    <row r="11" spans="1:5" ht="31.5" x14ac:dyDescent="0.25">
      <c r="A11" s="58" t="s">
        <v>46</v>
      </c>
      <c r="B11" s="27">
        <v>16</v>
      </c>
      <c r="C11" s="29"/>
      <c r="D11" s="27">
        <f t="shared" si="0"/>
        <v>0.5161290322580645</v>
      </c>
      <c r="E11" s="59"/>
    </row>
    <row r="12" spans="1:5" ht="31.5" x14ac:dyDescent="0.25">
      <c r="A12" s="58" t="s">
        <v>47</v>
      </c>
      <c r="B12" s="27">
        <v>4</v>
      </c>
      <c r="C12" s="29"/>
      <c r="D12" s="27">
        <f t="shared" si="0"/>
        <v>0.12903225806451613</v>
      </c>
      <c r="E12" s="59"/>
    </row>
    <row r="13" spans="1:5" x14ac:dyDescent="0.25">
      <c r="A13" s="58" t="s">
        <v>48</v>
      </c>
      <c r="B13" s="27">
        <v>36</v>
      </c>
      <c r="C13" s="29"/>
      <c r="D13" s="27">
        <f t="shared" si="0"/>
        <v>1.1612903225806452</v>
      </c>
      <c r="E13" s="59"/>
    </row>
    <row r="14" spans="1:5" x14ac:dyDescent="0.25">
      <c r="A14" s="58" t="s">
        <v>49</v>
      </c>
      <c r="B14" s="27">
        <v>2</v>
      </c>
      <c r="C14" s="29"/>
      <c r="D14" s="27">
        <f t="shared" si="0"/>
        <v>6.4516129032258063E-2</v>
      </c>
      <c r="E14" s="59"/>
    </row>
    <row r="15" spans="1:5" x14ac:dyDescent="0.25">
      <c r="A15" s="58" t="s">
        <v>50</v>
      </c>
      <c r="B15" s="27">
        <v>2</v>
      </c>
      <c r="C15" s="30"/>
      <c r="D15" s="27">
        <f t="shared" si="0"/>
        <v>6.4516129032258063E-2</v>
      </c>
      <c r="E15" s="59"/>
    </row>
    <row r="16" spans="1:5" ht="31.5" x14ac:dyDescent="0.25">
      <c r="A16" s="60" t="s">
        <v>69</v>
      </c>
      <c r="B16" s="31">
        <v>0</v>
      </c>
      <c r="C16" s="31">
        <v>108</v>
      </c>
      <c r="D16" s="31">
        <v>0</v>
      </c>
      <c r="E16" s="61">
        <f t="shared" ref="E16" si="1">C16/31</f>
        <v>3.4838709677419355</v>
      </c>
    </row>
    <row r="17" spans="1:5" x14ac:dyDescent="0.25">
      <c r="A17" s="56" t="s">
        <v>51</v>
      </c>
      <c r="B17" s="32">
        <f>SUM(B18:B23)</f>
        <v>8</v>
      </c>
      <c r="C17" s="33"/>
      <c r="D17" s="32">
        <f t="shared" ref="D17" si="2">SUM(D18:D23)</f>
        <v>0.25806451612903225</v>
      </c>
      <c r="E17" s="62">
        <f>SUM(E18:E23)</f>
        <v>0</v>
      </c>
    </row>
    <row r="18" spans="1:5" x14ac:dyDescent="0.25">
      <c r="A18" s="63" t="s">
        <v>52</v>
      </c>
      <c r="B18" s="34">
        <v>2</v>
      </c>
      <c r="C18" s="35"/>
      <c r="D18" s="34">
        <f>B18/31</f>
        <v>6.4516129032258063E-2</v>
      </c>
      <c r="E18" s="64">
        <f>C18/31</f>
        <v>0</v>
      </c>
    </row>
    <row r="19" spans="1:5" x14ac:dyDescent="0.25">
      <c r="A19" s="63" t="s">
        <v>53</v>
      </c>
      <c r="B19" s="34">
        <v>1</v>
      </c>
      <c r="C19" s="35"/>
      <c r="D19" s="34">
        <f t="shared" ref="D19:E23" si="3">B19/31</f>
        <v>3.2258064516129031E-2</v>
      </c>
      <c r="E19" s="64">
        <f t="shared" si="3"/>
        <v>0</v>
      </c>
    </row>
    <row r="20" spans="1:5" ht="47.25" x14ac:dyDescent="0.25">
      <c r="A20" s="63" t="s">
        <v>54</v>
      </c>
      <c r="B20" s="34">
        <v>1</v>
      </c>
      <c r="C20" s="35"/>
      <c r="D20" s="34">
        <f t="shared" si="3"/>
        <v>3.2258064516129031E-2</v>
      </c>
      <c r="E20" s="64">
        <f t="shared" si="3"/>
        <v>0</v>
      </c>
    </row>
    <row r="21" spans="1:5" x14ac:dyDescent="0.25">
      <c r="A21" s="63" t="s">
        <v>55</v>
      </c>
      <c r="B21" s="34">
        <v>1</v>
      </c>
      <c r="C21" s="35"/>
      <c r="D21" s="34">
        <f t="shared" si="3"/>
        <v>3.2258064516129031E-2</v>
      </c>
      <c r="E21" s="64">
        <f t="shared" si="3"/>
        <v>0</v>
      </c>
    </row>
    <row r="22" spans="1:5" x14ac:dyDescent="0.25">
      <c r="A22" s="63" t="s">
        <v>56</v>
      </c>
      <c r="B22" s="36">
        <v>1</v>
      </c>
      <c r="C22" s="35"/>
      <c r="D22" s="34">
        <f>B22/31</f>
        <v>3.2258064516129031E-2</v>
      </c>
      <c r="E22" s="64">
        <f t="shared" si="3"/>
        <v>0</v>
      </c>
    </row>
    <row r="23" spans="1:5" ht="31.5" x14ac:dyDescent="0.25">
      <c r="A23" s="63" t="s">
        <v>57</v>
      </c>
      <c r="B23" s="34">
        <v>2</v>
      </c>
      <c r="C23" s="37"/>
      <c r="D23" s="34">
        <f t="shared" si="3"/>
        <v>6.4516129032258063E-2</v>
      </c>
      <c r="E23" s="64">
        <f t="shared" si="3"/>
        <v>0</v>
      </c>
    </row>
    <row r="24" spans="1:5" x14ac:dyDescent="0.25">
      <c r="A24" s="56" t="s">
        <v>58</v>
      </c>
      <c r="B24" s="32">
        <f>SUM(B25:B28)</f>
        <v>40</v>
      </c>
      <c r="C24" s="32"/>
      <c r="D24" s="32">
        <f>B24/31</f>
        <v>1.2903225806451613</v>
      </c>
      <c r="E24" s="65"/>
    </row>
    <row r="25" spans="1:5" x14ac:dyDescent="0.25">
      <c r="A25" s="63" t="s">
        <v>59</v>
      </c>
      <c r="B25" s="38">
        <v>6</v>
      </c>
      <c r="C25" s="38"/>
      <c r="D25" s="34">
        <v>0.05</v>
      </c>
      <c r="E25" s="66"/>
    </row>
    <row r="26" spans="1:5" x14ac:dyDescent="0.25">
      <c r="A26" s="63" t="s">
        <v>60</v>
      </c>
      <c r="B26" s="38">
        <v>15</v>
      </c>
      <c r="C26" s="38"/>
      <c r="D26" s="34">
        <v>0.22</v>
      </c>
      <c r="E26" s="66"/>
    </row>
    <row r="27" spans="1:5" x14ac:dyDescent="0.25">
      <c r="A27" s="63" t="s">
        <v>61</v>
      </c>
      <c r="B27" s="38">
        <v>14</v>
      </c>
      <c r="C27" s="38"/>
      <c r="D27" s="34">
        <v>0.22</v>
      </c>
      <c r="E27" s="66"/>
    </row>
    <row r="28" spans="1:5" x14ac:dyDescent="0.25">
      <c r="A28" s="63" t="s">
        <v>62</v>
      </c>
      <c r="B28" s="38">
        <v>5</v>
      </c>
      <c r="C28" s="38"/>
      <c r="D28" s="34">
        <v>0.38</v>
      </c>
      <c r="E28" s="66"/>
    </row>
    <row r="29" spans="1:5" x14ac:dyDescent="0.25">
      <c r="A29" s="60" t="s">
        <v>70</v>
      </c>
      <c r="B29" s="39">
        <v>0</v>
      </c>
      <c r="C29" s="39">
        <v>74</v>
      </c>
      <c r="D29" s="39">
        <v>0</v>
      </c>
      <c r="E29" s="67">
        <f>C29/31</f>
        <v>2.3870967741935485</v>
      </c>
    </row>
    <row r="30" spans="1:5" x14ac:dyDescent="0.25">
      <c r="A30" s="56" t="s">
        <v>63</v>
      </c>
      <c r="B30" s="32">
        <f>SUM(B31:B33)</f>
        <v>36</v>
      </c>
      <c r="C30" s="32"/>
      <c r="D30" s="32">
        <f>SUM(D31:D33)</f>
        <v>1.161290322580645</v>
      </c>
      <c r="E30" s="62"/>
    </row>
    <row r="31" spans="1:5" x14ac:dyDescent="0.25">
      <c r="A31" s="63" t="s">
        <v>64</v>
      </c>
      <c r="B31" s="34">
        <v>5</v>
      </c>
      <c r="C31" s="34"/>
      <c r="D31" s="34">
        <f>B31/31</f>
        <v>0.16129032258064516</v>
      </c>
      <c r="E31" s="66"/>
    </row>
    <row r="32" spans="1:5" x14ac:dyDescent="0.25">
      <c r="A32" s="63" t="s">
        <v>65</v>
      </c>
      <c r="B32" s="34">
        <v>15</v>
      </c>
      <c r="C32" s="34"/>
      <c r="D32" s="34">
        <f t="shared" ref="D32:D33" si="4">B32/31</f>
        <v>0.4838709677419355</v>
      </c>
      <c r="E32" s="66"/>
    </row>
    <row r="33" spans="1:5" x14ac:dyDescent="0.25">
      <c r="A33" s="63" t="s">
        <v>66</v>
      </c>
      <c r="B33" s="34">
        <v>16</v>
      </c>
      <c r="C33" s="34"/>
      <c r="D33" s="34">
        <f t="shared" si="4"/>
        <v>0.5161290322580645</v>
      </c>
      <c r="E33" s="66"/>
    </row>
    <row r="34" spans="1:5" x14ac:dyDescent="0.25">
      <c r="A34" s="60" t="s">
        <v>70</v>
      </c>
      <c r="B34" s="31">
        <v>0</v>
      </c>
      <c r="C34" s="31">
        <v>34</v>
      </c>
      <c r="D34" s="40"/>
      <c r="E34" s="68">
        <f>C34/31</f>
        <v>1.096774193548387</v>
      </c>
    </row>
    <row r="35" spans="1:5" x14ac:dyDescent="0.25">
      <c r="A35" s="58" t="s">
        <v>67</v>
      </c>
      <c r="B35" s="27">
        <v>17</v>
      </c>
      <c r="C35" s="27"/>
      <c r="D35" s="41">
        <f>B35/31</f>
        <v>0.54838709677419351</v>
      </c>
      <c r="E35" s="69"/>
    </row>
    <row r="36" spans="1:5" x14ac:dyDescent="0.25">
      <c r="A36" s="70" t="s">
        <v>68</v>
      </c>
      <c r="B36" s="42">
        <f>SUM(B30+B24+B17+B6+B35)</f>
        <v>224</v>
      </c>
      <c r="C36" s="42">
        <f>SUM(C29+C34+C16)</f>
        <v>216</v>
      </c>
      <c r="D36" s="42">
        <f>SUM(D30+D24+D17+D6+D35)</f>
        <v>7.2258064516129021</v>
      </c>
      <c r="E36" s="71">
        <f t="shared" ref="E36" si="5">SUM(E6+E17+E24+E30)</f>
        <v>3.4838709677419355</v>
      </c>
    </row>
    <row r="37" spans="1:5" ht="16.5" thickBot="1" x14ac:dyDescent="0.3">
      <c r="A37" s="72"/>
      <c r="B37" s="73">
        <f>SUM(B36:C36)</f>
        <v>440</v>
      </c>
      <c r="C37" s="73"/>
      <c r="D37" s="74">
        <f>SUM(D36:E36)</f>
        <v>10.709677419354838</v>
      </c>
      <c r="E37" s="75"/>
    </row>
  </sheetData>
  <mergeCells count="8">
    <mergeCell ref="C7:C15"/>
    <mergeCell ref="B37:C37"/>
    <mergeCell ref="D37:E37"/>
    <mergeCell ref="A1:E1"/>
    <mergeCell ref="A2:E2"/>
    <mergeCell ref="A3:E3"/>
    <mergeCell ref="B4:C4"/>
    <mergeCell ref="D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37126-C6B4-4433-BC49-BD2B51E9325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0517E-003D-42E8-B509-9BD55F8668BC}">
  <dimension ref="A1"/>
  <sheetViews>
    <sheetView workbookViewId="0">
      <selection activeCell="I29" sqref="I29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253C1-2E9E-4EE2-84E6-20F5998D2D29}">
  <dimension ref="A1:F11"/>
  <sheetViews>
    <sheetView workbookViewId="0">
      <selection activeCell="N18" sqref="N18"/>
    </sheetView>
  </sheetViews>
  <sheetFormatPr defaultRowHeight="15" x14ac:dyDescent="0.25"/>
  <cols>
    <col min="1" max="1" width="39" bestFit="1" customWidth="1"/>
  </cols>
  <sheetData>
    <row r="1" spans="1:6" ht="22.5" x14ac:dyDescent="0.25">
      <c r="A1" s="76" t="s">
        <v>71</v>
      </c>
      <c r="B1" s="76"/>
      <c r="C1" s="76"/>
      <c r="D1" s="76"/>
      <c r="E1" s="76"/>
      <c r="F1" s="76"/>
    </row>
    <row r="2" spans="1:6" ht="47.25" customHeight="1" x14ac:dyDescent="0.25">
      <c r="A2" s="90" t="s">
        <v>82</v>
      </c>
      <c r="B2" s="91"/>
      <c r="C2" s="91"/>
      <c r="D2" s="91"/>
      <c r="E2" s="91"/>
      <c r="F2" s="92"/>
    </row>
    <row r="3" spans="1:6" ht="15.75" x14ac:dyDescent="0.25">
      <c r="A3" s="77" t="s">
        <v>72</v>
      </c>
      <c r="B3" s="78" t="s">
        <v>81</v>
      </c>
      <c r="C3" s="79" t="s">
        <v>39</v>
      </c>
      <c r="D3" s="80"/>
      <c r="E3" s="81" t="s">
        <v>40</v>
      </c>
      <c r="F3" s="82"/>
    </row>
    <row r="4" spans="1:6" ht="15.75" x14ac:dyDescent="0.25">
      <c r="A4" s="83"/>
      <c r="B4" s="84"/>
      <c r="C4" s="85" t="s">
        <v>73</v>
      </c>
      <c r="D4" s="85" t="s">
        <v>74</v>
      </c>
      <c r="E4" s="85" t="s">
        <v>73</v>
      </c>
      <c r="F4" s="85" t="s">
        <v>74</v>
      </c>
    </row>
    <row r="5" spans="1:6" ht="15.75" x14ac:dyDescent="0.25">
      <c r="A5" s="4" t="s">
        <v>75</v>
      </c>
      <c r="B5" s="86">
        <v>48</v>
      </c>
      <c r="C5" s="8">
        <v>48</v>
      </c>
      <c r="D5" s="87">
        <f>C5/31</f>
        <v>1.5483870967741935</v>
      </c>
      <c r="E5" s="8">
        <v>0</v>
      </c>
      <c r="F5" s="8">
        <f>E5/31</f>
        <v>0</v>
      </c>
    </row>
    <row r="6" spans="1:6" ht="15.75" x14ac:dyDescent="0.25">
      <c r="A6" s="4" t="s">
        <v>76</v>
      </c>
      <c r="B6" s="86">
        <v>100</v>
      </c>
      <c r="C6" s="8">
        <v>50</v>
      </c>
      <c r="D6" s="87">
        <f>C6/31</f>
        <v>1.6129032258064515</v>
      </c>
      <c r="E6" s="8">
        <v>50</v>
      </c>
      <c r="F6" s="87">
        <f>E6/31</f>
        <v>1.6129032258064515</v>
      </c>
    </row>
    <row r="7" spans="1:6" ht="15.75" x14ac:dyDescent="0.25">
      <c r="A7" s="4" t="s">
        <v>77</v>
      </c>
      <c r="B7" s="86">
        <v>96</v>
      </c>
      <c r="C7" s="8">
        <v>48</v>
      </c>
      <c r="D7" s="87">
        <f>C7/31</f>
        <v>1.5483870967741935</v>
      </c>
      <c r="E7" s="8">
        <v>48</v>
      </c>
      <c r="F7" s="87">
        <f>E7/31</f>
        <v>1.5483870967741935</v>
      </c>
    </row>
    <row r="8" spans="1:6" ht="15.75" x14ac:dyDescent="0.25">
      <c r="A8" s="4" t="s">
        <v>78</v>
      </c>
      <c r="B8" s="86">
        <v>92</v>
      </c>
      <c r="C8" s="8">
        <v>46</v>
      </c>
      <c r="D8" s="87">
        <f>C8/31</f>
        <v>1.4838709677419355</v>
      </c>
      <c r="E8" s="8">
        <v>46</v>
      </c>
      <c r="F8" s="87">
        <f>E8/31</f>
        <v>1.4838709677419355</v>
      </c>
    </row>
    <row r="9" spans="1:6" ht="15.75" x14ac:dyDescent="0.25">
      <c r="A9" s="4" t="s">
        <v>79</v>
      </c>
      <c r="B9" s="86">
        <v>98</v>
      </c>
      <c r="C9" s="8">
        <v>49</v>
      </c>
      <c r="D9" s="87">
        <f>C9/31</f>
        <v>1.5806451612903225</v>
      </c>
      <c r="E9" s="8">
        <v>49</v>
      </c>
      <c r="F9" s="87">
        <f>E9/31</f>
        <v>1.5806451612903225</v>
      </c>
    </row>
    <row r="10" spans="1:6" ht="15.75" x14ac:dyDescent="0.25">
      <c r="A10" s="4"/>
      <c r="B10" s="5"/>
      <c r="C10" s="8"/>
      <c r="D10" s="8"/>
      <c r="E10" s="8"/>
      <c r="F10" s="8"/>
    </row>
    <row r="11" spans="1:6" ht="15.75" x14ac:dyDescent="0.25">
      <c r="A11" s="88" t="s">
        <v>80</v>
      </c>
      <c r="B11" s="6">
        <f t="shared" ref="B11:F11" si="0">SUM(B5:B10)</f>
        <v>434</v>
      </c>
      <c r="C11" s="85">
        <f t="shared" si="0"/>
        <v>241</v>
      </c>
      <c r="D11" s="89">
        <f t="shared" si="0"/>
        <v>7.7741935483870961</v>
      </c>
      <c r="E11" s="85">
        <f t="shared" si="0"/>
        <v>193</v>
      </c>
      <c r="F11" s="89">
        <f t="shared" si="0"/>
        <v>6.2258064516129021</v>
      </c>
    </row>
  </sheetData>
  <mergeCells count="6">
    <mergeCell ref="A1:F1"/>
    <mergeCell ref="A2:F2"/>
    <mergeCell ref="A3:A4"/>
    <mergeCell ref="B3:B4"/>
    <mergeCell ref="C3:D3"/>
    <mergeCell ref="E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78FDE-AD80-4E00-AFED-230603058D29}">
  <dimension ref="A1:F19"/>
  <sheetViews>
    <sheetView workbookViewId="0">
      <selection activeCell="P6" sqref="P6"/>
    </sheetView>
  </sheetViews>
  <sheetFormatPr defaultRowHeight="15" x14ac:dyDescent="0.25"/>
  <cols>
    <col min="1" max="1" width="41.140625" bestFit="1" customWidth="1"/>
    <col min="2" max="2" width="10.5703125" bestFit="1" customWidth="1"/>
  </cols>
  <sheetData>
    <row r="1" spans="1:6" ht="45" customHeight="1" x14ac:dyDescent="0.25">
      <c r="A1" s="105" t="s">
        <v>83</v>
      </c>
      <c r="B1" s="106"/>
      <c r="C1" s="106"/>
      <c r="D1" s="106"/>
      <c r="E1" s="106"/>
      <c r="F1" s="107"/>
    </row>
    <row r="2" spans="1:6" ht="54" customHeight="1" x14ac:dyDescent="0.25">
      <c r="A2" s="108" t="s">
        <v>96</v>
      </c>
      <c r="B2" s="104"/>
      <c r="C2" s="104"/>
      <c r="D2" s="104"/>
      <c r="E2" s="104"/>
      <c r="F2" s="109"/>
    </row>
    <row r="3" spans="1:6" ht="15.75" x14ac:dyDescent="0.25">
      <c r="A3" s="110" t="s">
        <v>72</v>
      </c>
      <c r="B3" s="78" t="s">
        <v>81</v>
      </c>
      <c r="C3" s="93" t="s">
        <v>39</v>
      </c>
      <c r="D3" s="93"/>
      <c r="E3" s="94" t="s">
        <v>40</v>
      </c>
      <c r="F3" s="111"/>
    </row>
    <row r="4" spans="1:6" ht="15.75" x14ac:dyDescent="0.25">
      <c r="A4" s="110"/>
      <c r="B4" s="84"/>
      <c r="C4" s="95" t="s">
        <v>73</v>
      </c>
      <c r="D4" s="95" t="s">
        <v>74</v>
      </c>
      <c r="E4" s="96" t="s">
        <v>73</v>
      </c>
      <c r="F4" s="112" t="s">
        <v>74</v>
      </c>
    </row>
    <row r="5" spans="1:6" ht="15.75" x14ac:dyDescent="0.25">
      <c r="A5" s="113" t="s">
        <v>84</v>
      </c>
      <c r="B5" s="5">
        <v>36</v>
      </c>
      <c r="C5" s="97">
        <v>36</v>
      </c>
      <c r="D5" s="98">
        <f t="shared" ref="D5:D17" si="0">C5/31</f>
        <v>1.1612903225806452</v>
      </c>
      <c r="E5" s="99"/>
      <c r="F5" s="114"/>
    </row>
    <row r="6" spans="1:6" ht="15.75" x14ac:dyDescent="0.25">
      <c r="A6" s="113" t="s">
        <v>85</v>
      </c>
      <c r="B6" s="5">
        <v>31</v>
      </c>
      <c r="C6" s="100">
        <v>11</v>
      </c>
      <c r="D6" s="98">
        <f t="shared" si="0"/>
        <v>0.35483870967741937</v>
      </c>
      <c r="E6" s="101">
        <v>20</v>
      </c>
      <c r="F6" s="115">
        <f t="shared" ref="F6:F17" si="1">E6/31</f>
        <v>0.64516129032258063</v>
      </c>
    </row>
    <row r="7" spans="1:6" ht="15.75" x14ac:dyDescent="0.25">
      <c r="A7" s="113" t="s">
        <v>86</v>
      </c>
      <c r="B7" s="5">
        <v>7</v>
      </c>
      <c r="C7" s="100">
        <v>3</v>
      </c>
      <c r="D7" s="98">
        <f t="shared" si="0"/>
        <v>9.6774193548387094E-2</v>
      </c>
      <c r="E7" s="101">
        <v>4</v>
      </c>
      <c r="F7" s="115">
        <f t="shared" si="1"/>
        <v>0.12903225806451613</v>
      </c>
    </row>
    <row r="8" spans="1:6" ht="15.75" x14ac:dyDescent="0.25">
      <c r="A8" s="113" t="s">
        <v>87</v>
      </c>
      <c r="B8" s="5">
        <v>19</v>
      </c>
      <c r="C8" s="100">
        <v>8</v>
      </c>
      <c r="D8" s="98">
        <f t="shared" si="0"/>
        <v>0.25806451612903225</v>
      </c>
      <c r="E8" s="101">
        <v>11</v>
      </c>
      <c r="F8" s="115">
        <f t="shared" si="1"/>
        <v>0.35483870967741937</v>
      </c>
    </row>
    <row r="9" spans="1:6" ht="15.75" x14ac:dyDescent="0.25">
      <c r="A9" s="113" t="s">
        <v>88</v>
      </c>
      <c r="B9" s="5">
        <v>50</v>
      </c>
      <c r="C9" s="100">
        <v>20</v>
      </c>
      <c r="D9" s="98">
        <f t="shared" si="0"/>
        <v>0.64516129032258063</v>
      </c>
      <c r="E9" s="101">
        <v>30</v>
      </c>
      <c r="F9" s="115">
        <f t="shared" si="1"/>
        <v>0.967741935483871</v>
      </c>
    </row>
    <row r="10" spans="1:6" ht="15.75" x14ac:dyDescent="0.25">
      <c r="A10" s="113" t="s">
        <v>89</v>
      </c>
      <c r="B10" s="5">
        <v>20</v>
      </c>
      <c r="C10" s="100">
        <v>8</v>
      </c>
      <c r="D10" s="98">
        <f t="shared" si="0"/>
        <v>0.25806451612903225</v>
      </c>
      <c r="E10" s="101">
        <v>12</v>
      </c>
      <c r="F10" s="115">
        <f t="shared" si="1"/>
        <v>0.38709677419354838</v>
      </c>
    </row>
    <row r="11" spans="1:6" ht="15.75" x14ac:dyDescent="0.25">
      <c r="A11" s="113" t="s">
        <v>90</v>
      </c>
      <c r="B11" s="5">
        <v>48</v>
      </c>
      <c r="C11" s="100">
        <v>14</v>
      </c>
      <c r="D11" s="98">
        <f t="shared" si="0"/>
        <v>0.45161290322580644</v>
      </c>
      <c r="E11" s="101">
        <v>34</v>
      </c>
      <c r="F11" s="115">
        <f t="shared" si="1"/>
        <v>1.096774193548387</v>
      </c>
    </row>
    <row r="12" spans="1:6" ht="15.75" x14ac:dyDescent="0.25">
      <c r="A12" s="113" t="s">
        <v>91</v>
      </c>
      <c r="B12" s="5">
        <v>104</v>
      </c>
      <c r="C12" s="100">
        <v>31</v>
      </c>
      <c r="D12" s="98">
        <f t="shared" si="0"/>
        <v>1</v>
      </c>
      <c r="E12" s="101">
        <v>73</v>
      </c>
      <c r="F12" s="115">
        <f t="shared" si="1"/>
        <v>2.3548387096774195</v>
      </c>
    </row>
    <row r="13" spans="1:6" ht="15.75" x14ac:dyDescent="0.25">
      <c r="A13" s="113" t="s">
        <v>92</v>
      </c>
      <c r="B13" s="5">
        <v>40</v>
      </c>
      <c r="C13" s="100">
        <v>12</v>
      </c>
      <c r="D13" s="98">
        <f t="shared" si="0"/>
        <v>0.38709677419354838</v>
      </c>
      <c r="E13" s="101">
        <v>28</v>
      </c>
      <c r="F13" s="115">
        <f t="shared" si="1"/>
        <v>0.90322580645161288</v>
      </c>
    </row>
    <row r="14" spans="1:6" ht="15.75" x14ac:dyDescent="0.25">
      <c r="A14" s="113" t="s">
        <v>93</v>
      </c>
      <c r="B14" s="5">
        <v>26</v>
      </c>
      <c r="C14" s="100">
        <v>8</v>
      </c>
      <c r="D14" s="98">
        <f t="shared" si="0"/>
        <v>0.25806451612903225</v>
      </c>
      <c r="E14" s="101">
        <v>18</v>
      </c>
      <c r="F14" s="115">
        <f t="shared" si="1"/>
        <v>0.58064516129032262</v>
      </c>
    </row>
    <row r="15" spans="1:6" ht="15.75" x14ac:dyDescent="0.25">
      <c r="A15" s="113" t="s">
        <v>94</v>
      </c>
      <c r="B15" s="5">
        <v>32</v>
      </c>
      <c r="C15" s="100">
        <v>10</v>
      </c>
      <c r="D15" s="98">
        <f t="shared" si="0"/>
        <v>0.32258064516129031</v>
      </c>
      <c r="E15" s="101">
        <v>22</v>
      </c>
      <c r="F15" s="115">
        <f t="shared" si="1"/>
        <v>0.70967741935483875</v>
      </c>
    </row>
    <row r="16" spans="1:6" ht="15.75" x14ac:dyDescent="0.25">
      <c r="A16" s="113" t="s">
        <v>95</v>
      </c>
      <c r="B16" s="5">
        <v>22</v>
      </c>
      <c r="C16" s="100">
        <v>7</v>
      </c>
      <c r="D16" s="98">
        <f t="shared" si="0"/>
        <v>0.22580645161290322</v>
      </c>
      <c r="E16" s="101">
        <v>15</v>
      </c>
      <c r="F16" s="115">
        <f t="shared" si="1"/>
        <v>0.4838709677419355</v>
      </c>
    </row>
    <row r="17" spans="1:6" ht="15.75" x14ac:dyDescent="0.25">
      <c r="A17" s="113" t="s">
        <v>67</v>
      </c>
      <c r="B17" s="5">
        <v>12</v>
      </c>
      <c r="C17" s="100">
        <v>7</v>
      </c>
      <c r="D17" s="98">
        <f t="shared" si="0"/>
        <v>0.22580645161290322</v>
      </c>
      <c r="E17" s="101">
        <v>5</v>
      </c>
      <c r="F17" s="115">
        <f t="shared" si="1"/>
        <v>0.16129032258064516</v>
      </c>
    </row>
    <row r="18" spans="1:6" ht="16.5" thickBot="1" x14ac:dyDescent="0.3">
      <c r="A18" s="116" t="s">
        <v>80</v>
      </c>
      <c r="B18" s="117">
        <f t="shared" ref="B18:F18" si="2">SUM(B5:B17)</f>
        <v>447</v>
      </c>
      <c r="C18" s="118">
        <f>SUM(C5:C17)</f>
        <v>175</v>
      </c>
      <c r="D18" s="119">
        <f t="shared" si="2"/>
        <v>5.6451612903225801</v>
      </c>
      <c r="E18" s="120">
        <f t="shared" si="2"/>
        <v>272</v>
      </c>
      <c r="F18" s="121">
        <f t="shared" si="2"/>
        <v>8.7741935483870979</v>
      </c>
    </row>
    <row r="19" spans="1:6" ht="15.75" x14ac:dyDescent="0.25">
      <c r="A19" s="102"/>
      <c r="B19" s="102"/>
      <c r="C19" s="103"/>
      <c r="D19" s="102"/>
      <c r="E19" s="102"/>
      <c r="F19" s="102"/>
    </row>
  </sheetData>
  <mergeCells count="6">
    <mergeCell ref="A1:F1"/>
    <mergeCell ref="A2:F2"/>
    <mergeCell ref="A3:A4"/>
    <mergeCell ref="B3:B4"/>
    <mergeCell ref="C3:D3"/>
    <mergeCell ref="E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C493F-E717-441F-802C-EC3ABBC540B5}">
  <sheetPr>
    <tabColor rgb="FFFF0000"/>
  </sheetPr>
  <dimension ref="A1"/>
  <sheetViews>
    <sheetView workbookViewId="0">
      <selection activeCell="S31" sqref="S3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1_13.</vt:lpstr>
      <vt:lpstr>2_14.Rad_F</vt:lpstr>
      <vt:lpstr>2_14.Cs_F</vt:lpstr>
      <vt:lpstr>2_14.Fo_F</vt:lpstr>
      <vt:lpstr>3_15. Rad_CT_MR_F</vt:lpstr>
      <vt:lpstr>3_15.Rad_Int_F</vt:lpstr>
      <vt:lpstr>3_15.Rad_Su_F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 Beata</dc:creator>
  <cp:lastModifiedBy>Szabo Beata</cp:lastModifiedBy>
  <dcterms:created xsi:type="dcterms:W3CDTF">2024-05-14T12:45:09Z</dcterms:created>
  <dcterms:modified xsi:type="dcterms:W3CDTF">2024-05-15T07:22:15Z</dcterms:modified>
</cp:coreProperties>
</file>