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8800" windowHeight="12375" tabRatio="757"/>
  </bookViews>
  <sheets>
    <sheet name="Bókay J. 54 főösszesítő" sheetId="7" r:id="rId1"/>
    <sheet name="54 fűtés" sheetId="8" r:id="rId2"/>
    <sheet name="54 fűtés 00" sheetId="9" r:id="rId3"/>
    <sheet name="54 fűtés 54" sheetId="10" r:id="rId4"/>
    <sheet name="54 fűtés 80" sheetId="11" r:id="rId5"/>
    <sheet name="54 fűtés 81" sheetId="12" r:id="rId6"/>
    <sheet name="54 fűtés 82" sheetId="13" r:id="rId7"/>
    <sheet name="54 fűtés 83" sheetId="14" r:id="rId8"/>
    <sheet name="54 gáz" sheetId="15" r:id="rId9"/>
    <sheet name="54 gáz 00" sheetId="16" r:id="rId10"/>
    <sheet name="54 gáz 54" sheetId="17" r:id="rId11"/>
    <sheet name="54 gáz 81" sheetId="18" r:id="rId12"/>
    <sheet name="54 gáz 82" sheetId="19" r:id="rId13"/>
    <sheet name="54 gáz 83" sheetId="20" r:id="rId14"/>
    <sheet name="54 víz" sheetId="21" r:id="rId15"/>
    <sheet name="54 víz 00" sheetId="22" r:id="rId16"/>
    <sheet name="54 víz 54" sheetId="23" r:id="rId17"/>
    <sheet name="54 víz 81" sheetId="24" r:id="rId18"/>
    <sheet name="54 víz 82" sheetId="25" r:id="rId19"/>
    <sheet name="54 építész" sheetId="26" r:id="rId20"/>
    <sheet name="54 építész 00" sheetId="27" r:id="rId21"/>
    <sheet name="54 építész 33" sheetId="28" r:id="rId22"/>
    <sheet name="54 építész 36" sheetId="29" r:id="rId23"/>
    <sheet name="54 építész 42" sheetId="30" r:id="rId24"/>
    <sheet name="54 építész 47" sheetId="31" r:id="rId25"/>
    <sheet name="54 építész 48" sheetId="32" r:id="rId26"/>
    <sheet name="54 építész 82" sheetId="33" r:id="rId27"/>
    <sheet name="54 elektromos" sheetId="34" r:id="rId28"/>
    <sheet name="54 elektromos 00" sheetId="35" r:id="rId29"/>
    <sheet name="54 elektromos 71" sheetId="36" r:id="rId30"/>
    <sheet name="54 organizáció" sheetId="37" r:id="rId31"/>
    <sheet name="54 organizáció 00" sheetId="38" r:id="rId32"/>
    <sheet name="54 organizáció 12" sheetId="39" r:id="rId33"/>
    <sheet name="54 organizáció 45 " sheetId="40" r:id="rId34"/>
    <sheet name="54 organizáció 90" sheetId="41" r:id="rId35"/>
  </sheets>
  <definedNames>
    <definedName name="_xlnm.Print_Area" localSheetId="0">'Bókay J. 54 főösszesítő'!$A$1:$O$32</definedName>
  </definedNames>
  <calcPr calcId="145621"/>
</workbook>
</file>

<file path=xl/calcChain.xml><?xml version="1.0" encoding="utf-8"?>
<calcChain xmlns="http://schemas.openxmlformats.org/spreadsheetml/2006/main">
  <c r="C23" i="8" l="1"/>
  <c r="C22" i="8"/>
  <c r="C4" i="38" l="1"/>
  <c r="C3" i="38"/>
  <c r="K3" i="41"/>
  <c r="D4" i="38" s="1"/>
  <c r="J3" i="41"/>
  <c r="K2" i="41"/>
  <c r="J2" i="41"/>
  <c r="J4" i="40"/>
  <c r="K3" i="40"/>
  <c r="K2" i="40"/>
  <c r="K4" i="40" s="1"/>
  <c r="D3" i="38" s="1"/>
  <c r="J3" i="40"/>
  <c r="J2" i="40"/>
  <c r="K3" i="39"/>
  <c r="K4" i="39"/>
  <c r="K5" i="39"/>
  <c r="K2" i="39"/>
  <c r="J3" i="39"/>
  <c r="J4" i="39"/>
  <c r="J5" i="39"/>
  <c r="J2" i="39"/>
  <c r="C2" i="16"/>
  <c r="J10" i="12"/>
  <c r="K6" i="39" l="1"/>
  <c r="D2" i="38" s="1"/>
  <c r="D5" i="38" s="1"/>
  <c r="D9" i="37" s="1"/>
  <c r="D16" i="37" s="1"/>
  <c r="J6" i="39"/>
  <c r="C2" i="38" s="1"/>
  <c r="C5" i="38" s="1"/>
  <c r="C9" i="37" s="1"/>
  <c r="C11" i="37" s="1"/>
  <c r="C12" i="37" s="1"/>
  <c r="K26" i="36"/>
  <c r="J26" i="36"/>
  <c r="K25" i="36"/>
  <c r="J25" i="36"/>
  <c r="K24" i="36"/>
  <c r="J24" i="36"/>
  <c r="K23" i="36"/>
  <c r="J23" i="36"/>
  <c r="K22" i="36"/>
  <c r="J22" i="36"/>
  <c r="K21" i="36"/>
  <c r="J21" i="36"/>
  <c r="K20" i="36"/>
  <c r="J20" i="36"/>
  <c r="K19" i="36"/>
  <c r="J19" i="36"/>
  <c r="K18" i="36"/>
  <c r="J18" i="36"/>
  <c r="K17" i="36"/>
  <c r="J17" i="36"/>
  <c r="K16" i="36"/>
  <c r="J16" i="36"/>
  <c r="K15" i="36"/>
  <c r="J15" i="36"/>
  <c r="K14" i="36"/>
  <c r="J14" i="36"/>
  <c r="K13" i="36"/>
  <c r="J13" i="36"/>
  <c r="K12" i="36"/>
  <c r="J12" i="36"/>
  <c r="K11" i="36"/>
  <c r="J11" i="36"/>
  <c r="K10" i="36"/>
  <c r="J10" i="36"/>
  <c r="K9" i="36"/>
  <c r="J9" i="36"/>
  <c r="K8" i="36"/>
  <c r="J8" i="36"/>
  <c r="K7" i="36"/>
  <c r="J7" i="36"/>
  <c r="K6" i="36"/>
  <c r="J6" i="36"/>
  <c r="K5" i="36"/>
  <c r="J5" i="36"/>
  <c r="K4" i="36"/>
  <c r="J4" i="36"/>
  <c r="K3" i="36"/>
  <c r="J3" i="36"/>
  <c r="K2" i="36"/>
  <c r="J2" i="36"/>
  <c r="D11" i="37" l="1"/>
  <c r="J10" i="7"/>
  <c r="K27" i="36"/>
  <c r="D2" i="35" s="1"/>
  <c r="N10" i="7" s="1"/>
  <c r="J27" i="36"/>
  <c r="C2" i="35" s="1"/>
  <c r="C3" i="35" s="1"/>
  <c r="C9" i="34" s="1"/>
  <c r="M10" i="7" s="1"/>
  <c r="C14" i="37"/>
  <c r="C18" i="37" s="1"/>
  <c r="C19" i="37" s="1"/>
  <c r="C21" i="37" s="1"/>
  <c r="C22" i="37" s="1"/>
  <c r="C23" i="37" s="1"/>
  <c r="I10" i="7"/>
  <c r="K2" i="33"/>
  <c r="K3" i="33" s="1"/>
  <c r="D7" i="27" s="1"/>
  <c r="J2" i="33"/>
  <c r="J3" i="33" s="1"/>
  <c r="C7" i="27" s="1"/>
  <c r="K3" i="32"/>
  <c r="J3" i="32"/>
  <c r="J4" i="32" s="1"/>
  <c r="C6" i="27" s="1"/>
  <c r="K2" i="32"/>
  <c r="K4" i="32" s="1"/>
  <c r="D6" i="27" s="1"/>
  <c r="J2" i="32"/>
  <c r="K4" i="31"/>
  <c r="J4" i="31"/>
  <c r="K3" i="31"/>
  <c r="J3" i="31"/>
  <c r="K2" i="31"/>
  <c r="J2" i="31"/>
  <c r="K6" i="30"/>
  <c r="J6" i="30"/>
  <c r="K5" i="30"/>
  <c r="J5" i="30"/>
  <c r="K4" i="30"/>
  <c r="J4" i="30"/>
  <c r="K3" i="30"/>
  <c r="J3" i="30"/>
  <c r="K2" i="30"/>
  <c r="J2" i="30"/>
  <c r="K4" i="29"/>
  <c r="J4" i="29"/>
  <c r="K3" i="29"/>
  <c r="J3" i="29"/>
  <c r="K2" i="29"/>
  <c r="J2" i="29"/>
  <c r="K2" i="28"/>
  <c r="K3" i="28" s="1"/>
  <c r="D2" i="27" s="1"/>
  <c r="J2" i="28"/>
  <c r="J3" i="28" s="1"/>
  <c r="C2" i="27" s="1"/>
  <c r="K10" i="25"/>
  <c r="J10" i="25"/>
  <c r="K9" i="25"/>
  <c r="J9" i="25"/>
  <c r="K8" i="25"/>
  <c r="J8" i="25"/>
  <c r="K7" i="25"/>
  <c r="J7" i="25"/>
  <c r="K6" i="25"/>
  <c r="J6" i="25"/>
  <c r="K5" i="25"/>
  <c r="J5" i="25"/>
  <c r="K4" i="25"/>
  <c r="J4" i="25"/>
  <c r="K3" i="25"/>
  <c r="J3" i="25"/>
  <c r="K2" i="25"/>
  <c r="J2" i="25"/>
  <c r="K3" i="24"/>
  <c r="J3" i="24"/>
  <c r="K2" i="24"/>
  <c r="J2" i="24"/>
  <c r="K2" i="23"/>
  <c r="K3" i="23" s="1"/>
  <c r="D2" i="22" s="1"/>
  <c r="J2" i="23"/>
  <c r="J3" i="23" s="1"/>
  <c r="C2" i="22" s="1"/>
  <c r="J3" i="20"/>
  <c r="C5" i="16" s="1"/>
  <c r="K2" i="20"/>
  <c r="K3" i="20" s="1"/>
  <c r="D5" i="16" s="1"/>
  <c r="J2" i="20"/>
  <c r="K7" i="19"/>
  <c r="J7" i="19"/>
  <c r="K6" i="19"/>
  <c r="J6" i="19"/>
  <c r="K5" i="19"/>
  <c r="J5" i="19"/>
  <c r="K4" i="19"/>
  <c r="J4" i="19"/>
  <c r="K3" i="19"/>
  <c r="J3" i="19"/>
  <c r="K2" i="19"/>
  <c r="J2" i="19"/>
  <c r="K6" i="18"/>
  <c r="J6" i="18"/>
  <c r="K5" i="18"/>
  <c r="J5" i="18"/>
  <c r="K4" i="18"/>
  <c r="J4" i="18"/>
  <c r="K3" i="18"/>
  <c r="J3" i="18"/>
  <c r="K2" i="18"/>
  <c r="J2" i="18"/>
  <c r="J3" i="17"/>
  <c r="K2" i="17"/>
  <c r="K3" i="17" s="1"/>
  <c r="D2" i="16" s="1"/>
  <c r="J2" i="17"/>
  <c r="K2" i="14"/>
  <c r="K3" i="14" s="1"/>
  <c r="D6" i="9" s="1"/>
  <c r="J2" i="14"/>
  <c r="J3" i="14" s="1"/>
  <c r="C6" i="9" s="1"/>
  <c r="K66" i="13"/>
  <c r="J66" i="13"/>
  <c r="K65" i="13"/>
  <c r="J65" i="13"/>
  <c r="K64" i="13"/>
  <c r="J64" i="13"/>
  <c r="K63" i="13"/>
  <c r="J63" i="13"/>
  <c r="K62" i="13"/>
  <c r="J62" i="13"/>
  <c r="K61" i="13"/>
  <c r="J61" i="13"/>
  <c r="K60" i="13"/>
  <c r="J60" i="13"/>
  <c r="K59" i="13"/>
  <c r="J59" i="13"/>
  <c r="K58" i="13"/>
  <c r="J58" i="13"/>
  <c r="K57" i="13"/>
  <c r="J57" i="13"/>
  <c r="K56" i="13"/>
  <c r="J56" i="13"/>
  <c r="K55" i="13"/>
  <c r="J55" i="13"/>
  <c r="K54" i="13"/>
  <c r="J54" i="13"/>
  <c r="K53" i="13"/>
  <c r="J53" i="13"/>
  <c r="K52" i="13"/>
  <c r="J52" i="13"/>
  <c r="K51" i="13"/>
  <c r="J51" i="13"/>
  <c r="K50" i="13"/>
  <c r="J50" i="13"/>
  <c r="K49" i="13"/>
  <c r="J49" i="13"/>
  <c r="K48" i="13"/>
  <c r="J48" i="13"/>
  <c r="K47" i="13"/>
  <c r="J47" i="13"/>
  <c r="K46" i="13"/>
  <c r="J46" i="13"/>
  <c r="K45" i="13"/>
  <c r="J45" i="13"/>
  <c r="K44" i="13"/>
  <c r="J44" i="13"/>
  <c r="K43" i="13"/>
  <c r="J43" i="13"/>
  <c r="K42" i="13"/>
  <c r="J42" i="13"/>
  <c r="K41" i="13"/>
  <c r="J41" i="13"/>
  <c r="K40" i="13"/>
  <c r="J40" i="13"/>
  <c r="K39" i="13"/>
  <c r="J39" i="13"/>
  <c r="K38" i="13"/>
  <c r="J38" i="13"/>
  <c r="K37" i="13"/>
  <c r="J37" i="13"/>
  <c r="K36" i="13"/>
  <c r="J36" i="13"/>
  <c r="K35" i="13"/>
  <c r="J35" i="13"/>
  <c r="K34" i="13"/>
  <c r="J34" i="13"/>
  <c r="K33" i="13"/>
  <c r="J33" i="13"/>
  <c r="K32" i="13"/>
  <c r="J32" i="13"/>
  <c r="K31" i="13"/>
  <c r="J31" i="13"/>
  <c r="K30" i="13"/>
  <c r="J30" i="13"/>
  <c r="K29" i="13"/>
  <c r="J29" i="13"/>
  <c r="K28" i="13"/>
  <c r="J28" i="13"/>
  <c r="K27" i="13"/>
  <c r="J27" i="13"/>
  <c r="K26" i="13"/>
  <c r="J26" i="13"/>
  <c r="K25" i="13"/>
  <c r="J25" i="13"/>
  <c r="K24" i="13"/>
  <c r="J24" i="13"/>
  <c r="K23" i="13"/>
  <c r="J23" i="13"/>
  <c r="K22" i="13"/>
  <c r="J22" i="13"/>
  <c r="K21" i="13"/>
  <c r="J21" i="13"/>
  <c r="K20" i="13"/>
  <c r="J20" i="13"/>
  <c r="K19" i="13"/>
  <c r="J19" i="13"/>
  <c r="K18" i="13"/>
  <c r="J18" i="13"/>
  <c r="K17" i="13"/>
  <c r="J17" i="13"/>
  <c r="K16" i="13"/>
  <c r="J16" i="13"/>
  <c r="K15" i="13"/>
  <c r="J15" i="13"/>
  <c r="K14" i="13"/>
  <c r="J14" i="13"/>
  <c r="K13" i="13"/>
  <c r="J13" i="13"/>
  <c r="K12" i="13"/>
  <c r="J12" i="13"/>
  <c r="K11" i="13"/>
  <c r="J11" i="13"/>
  <c r="K10" i="13"/>
  <c r="J10" i="13"/>
  <c r="K9" i="13"/>
  <c r="J9" i="13"/>
  <c r="K8" i="13"/>
  <c r="J8" i="13"/>
  <c r="K7" i="13"/>
  <c r="J7" i="13"/>
  <c r="K6" i="13"/>
  <c r="J6" i="13"/>
  <c r="K5" i="13"/>
  <c r="J5" i="13"/>
  <c r="K4" i="13"/>
  <c r="J4" i="13"/>
  <c r="K3" i="13"/>
  <c r="J3" i="13"/>
  <c r="K2" i="13"/>
  <c r="J2" i="13"/>
  <c r="K10" i="12"/>
  <c r="K9" i="12"/>
  <c r="J9" i="12"/>
  <c r="K8" i="12"/>
  <c r="J8" i="12"/>
  <c r="K7" i="12"/>
  <c r="J7" i="12"/>
  <c r="K6" i="12"/>
  <c r="J6" i="12"/>
  <c r="K5" i="12"/>
  <c r="J5" i="12"/>
  <c r="K4" i="12"/>
  <c r="J4" i="12"/>
  <c r="K3" i="12"/>
  <c r="J3" i="12"/>
  <c r="K2" i="12"/>
  <c r="J2" i="12"/>
  <c r="K7" i="11"/>
  <c r="J7" i="11"/>
  <c r="K6" i="11"/>
  <c r="J6" i="11"/>
  <c r="K5" i="11"/>
  <c r="J5" i="11"/>
  <c r="K4" i="11"/>
  <c r="J4" i="11"/>
  <c r="K3" i="11"/>
  <c r="J3" i="11"/>
  <c r="K2" i="11"/>
  <c r="K8" i="11" s="1"/>
  <c r="D3" i="9" s="1"/>
  <c r="J2" i="11"/>
  <c r="K2" i="10"/>
  <c r="J2" i="10"/>
  <c r="J3" i="10" s="1"/>
  <c r="C2" i="9" s="1"/>
  <c r="D3" i="35" l="1"/>
  <c r="D9" i="34" s="1"/>
  <c r="D10" i="34" s="1"/>
  <c r="D11" i="34" s="1"/>
  <c r="D16" i="34" s="1"/>
  <c r="D17" i="34" s="1"/>
  <c r="C11" i="34"/>
  <c r="C12" i="34" s="1"/>
  <c r="C13" i="34" s="1"/>
  <c r="C14" i="34" s="1"/>
  <c r="C15" i="34" s="1"/>
  <c r="K5" i="31"/>
  <c r="D5" i="27" s="1"/>
  <c r="J5" i="31"/>
  <c r="C5" i="27" s="1"/>
  <c r="K7" i="30"/>
  <c r="D4" i="27" s="1"/>
  <c r="J7" i="30"/>
  <c r="C4" i="27" s="1"/>
  <c r="K5" i="29"/>
  <c r="D3" i="27" s="1"/>
  <c r="J5" i="29"/>
  <c r="C3" i="27" s="1"/>
  <c r="K11" i="25"/>
  <c r="D4" i="22" s="1"/>
  <c r="J11" i="25"/>
  <c r="C4" i="22" s="1"/>
  <c r="C5" i="22" s="1"/>
  <c r="C9" i="21" s="1"/>
  <c r="C11" i="21" s="1"/>
  <c r="J4" i="24"/>
  <c r="C3" i="22" s="1"/>
  <c r="K4" i="24"/>
  <c r="D3" i="22" s="1"/>
  <c r="K8" i="19"/>
  <c r="D4" i="16" s="1"/>
  <c r="J8" i="19"/>
  <c r="C4" i="16" s="1"/>
  <c r="J7" i="18"/>
  <c r="C3" i="16" s="1"/>
  <c r="K7" i="18"/>
  <c r="D3" i="16" s="1"/>
  <c r="K67" i="13"/>
  <c r="D5" i="9" s="1"/>
  <c r="J67" i="13"/>
  <c r="C5" i="9" s="1"/>
  <c r="K11" i="12"/>
  <c r="D4" i="9" s="1"/>
  <c r="J11" i="12"/>
  <c r="C4" i="9" s="1"/>
  <c r="J8" i="11"/>
  <c r="C3" i="9" s="1"/>
  <c r="K3" i="10"/>
  <c r="D2" i="9"/>
  <c r="M12" i="7"/>
  <c r="M13" i="7" s="1"/>
  <c r="M14" i="7" s="1"/>
  <c r="M15" i="7" s="1"/>
  <c r="M16" i="7" s="1"/>
  <c r="C18" i="34" l="1"/>
  <c r="C19" i="34" s="1"/>
  <c r="C21" i="34" s="1"/>
  <c r="C22" i="34" s="1"/>
  <c r="C23" i="34" s="1"/>
  <c r="C8" i="27"/>
  <c r="C9" i="26" s="1"/>
  <c r="K10" i="7" s="1"/>
  <c r="K12" i="7" s="1"/>
  <c r="K13" i="7" s="1"/>
  <c r="K14" i="7" s="1"/>
  <c r="K15" i="7" s="1"/>
  <c r="K16" i="7" s="1"/>
  <c r="D8" i="27"/>
  <c r="D9" i="26" s="1"/>
  <c r="L10" i="7" s="1"/>
  <c r="D5" i="22"/>
  <c r="D9" i="21" s="1"/>
  <c r="H10" i="7" s="1"/>
  <c r="C12" i="21"/>
  <c r="C14" i="21" s="1"/>
  <c r="G10" i="7"/>
  <c r="D6" i="16"/>
  <c r="D9" i="15" s="1"/>
  <c r="D11" i="15" s="1"/>
  <c r="C6" i="16"/>
  <c r="C9" i="15" s="1"/>
  <c r="E10" i="7" s="1"/>
  <c r="D7" i="9"/>
  <c r="D9" i="8" s="1"/>
  <c r="D16" i="8" s="1"/>
  <c r="C7" i="9"/>
  <c r="C9" i="8" s="1"/>
  <c r="C11" i="8" s="1"/>
  <c r="C12" i="8" s="1"/>
  <c r="J11" i="7"/>
  <c r="J12" i="7" s="1"/>
  <c r="J17" i="7" s="1"/>
  <c r="J18" i="7" s="1"/>
  <c r="I12" i="7"/>
  <c r="I13" i="7" s="1"/>
  <c r="I14" i="7" s="1"/>
  <c r="I15" i="7" s="1"/>
  <c r="I16" i="7" s="1"/>
  <c r="C11" i="26" l="1"/>
  <c r="C12" i="26" s="1"/>
  <c r="C14" i="26"/>
  <c r="D16" i="26"/>
  <c r="C18" i="26" s="1"/>
  <c r="C19" i="26" s="1"/>
  <c r="C21" i="26" s="1"/>
  <c r="C22" i="26" s="1"/>
  <c r="C23" i="26" s="1"/>
  <c r="D11" i="26"/>
  <c r="D11" i="21"/>
  <c r="D16" i="21" s="1"/>
  <c r="C18" i="21" s="1"/>
  <c r="C19" i="21" s="1"/>
  <c r="F10" i="7"/>
  <c r="D16" i="15"/>
  <c r="C14" i="15"/>
  <c r="C18" i="15" s="1"/>
  <c r="C19" i="15" s="1"/>
  <c r="C21" i="15" s="1"/>
  <c r="C22" i="15" s="1"/>
  <c r="C23" i="15" s="1"/>
  <c r="C11" i="15"/>
  <c r="C12" i="15" s="1"/>
  <c r="D10" i="7"/>
  <c r="D11" i="8"/>
  <c r="C14" i="8"/>
  <c r="C18" i="8" s="1"/>
  <c r="C19" i="8" s="1"/>
  <c r="C21" i="8" s="1"/>
  <c r="C10" i="7"/>
  <c r="I19" i="7"/>
  <c r="I20" i="7" s="1"/>
  <c r="I22" i="7" s="1"/>
  <c r="I23" i="7" s="1"/>
  <c r="I24" i="7" s="1"/>
  <c r="H11" i="7"/>
  <c r="H12" i="7" s="1"/>
  <c r="H17" i="7" s="1"/>
  <c r="H18" i="7" s="1"/>
  <c r="G12" i="7"/>
  <c r="G13" i="7" s="1"/>
  <c r="G14" i="7" s="1"/>
  <c r="G15" i="7" s="1"/>
  <c r="G16" i="7" s="1"/>
  <c r="F11" i="7"/>
  <c r="E12" i="7"/>
  <c r="E13" i="7" s="1"/>
  <c r="E14" i="7" s="1"/>
  <c r="E15" i="7" s="1"/>
  <c r="E16" i="7" s="1"/>
  <c r="C21" i="21" l="1"/>
  <c r="C22" i="21" s="1"/>
  <c r="F12" i="7"/>
  <c r="F17" i="7" s="1"/>
  <c r="F18" i="7" s="1"/>
  <c r="N11" i="7"/>
  <c r="N12" i="7" s="1"/>
  <c r="N17" i="7" s="1"/>
  <c r="C12" i="7"/>
  <c r="C13" i="7" s="1"/>
  <c r="C14" i="7" s="1"/>
  <c r="C15" i="7" s="1"/>
  <c r="C16" i="7" s="1"/>
  <c r="G19" i="7"/>
  <c r="G20" i="7" s="1"/>
  <c r="G22" i="7" s="1"/>
  <c r="G23" i="7" s="1"/>
  <c r="G24" i="7" s="1"/>
  <c r="C23" i="21" l="1"/>
  <c r="E19" i="7"/>
  <c r="E20" i="7" s="1"/>
  <c r="E22" i="7" s="1"/>
  <c r="E23" i="7" s="1"/>
  <c r="E24" i="7" s="1"/>
  <c r="N18" i="7"/>
  <c r="M19" i="7" s="1"/>
  <c r="D11" i="7"/>
  <c r="M20" i="7" l="1"/>
  <c r="M22" i="7" s="1"/>
  <c r="M23" i="7" s="1"/>
  <c r="M24" i="7" s="1"/>
  <c r="D12" i="7"/>
  <c r="D17" i="7" s="1"/>
  <c r="D18" i="7" s="1"/>
  <c r="L11" i="7"/>
  <c r="L12" i="7" s="1"/>
  <c r="L17" i="7" s="1"/>
  <c r="C19" i="7" l="1"/>
  <c r="C20" i="7" s="1"/>
  <c r="C22" i="7" s="1"/>
  <c r="C23" i="7" s="1"/>
  <c r="C24" i="7" s="1"/>
  <c r="L18" i="7"/>
  <c r="K19" i="7" s="1"/>
  <c r="K20" i="7" l="1"/>
  <c r="K22" i="7" s="1"/>
  <c r="K23" i="7" s="1"/>
  <c r="K24" i="7" s="1"/>
  <c r="C27" i="7"/>
  <c r="C28" i="7" s="1"/>
  <c r="C29" i="7" l="1"/>
  <c r="C30" i="7" s="1"/>
  <c r="C31" i="7" s="1"/>
</calcChain>
</file>

<file path=xl/sharedStrings.xml><?xml version="1.0" encoding="utf-8"?>
<sst xmlns="http://schemas.openxmlformats.org/spreadsheetml/2006/main" count="1209" uniqueCount="448">
  <si>
    <t>Megnevezés</t>
  </si>
  <si>
    <t>Anyagköltség</t>
  </si>
  <si>
    <t>Díjköltség</t>
  </si>
  <si>
    <t>Költségvetés főösszesítő</t>
  </si>
  <si>
    <t>1 Építmény közvetlen költségei</t>
  </si>
  <si>
    <t>1.2 Akadályoztatási költség</t>
  </si>
  <si>
    <t>1.3 Építés közvetlen költségei</t>
  </si>
  <si>
    <t>2.1 Árkockázati fedezet vetítési alap</t>
  </si>
  <si>
    <t>2.2 Árkockázati fedezet</t>
  </si>
  <si>
    <t>2.3 Anyagigazgatási költség vetítési alap</t>
  </si>
  <si>
    <t>2.4 Anyagigazgatási költség</t>
  </si>
  <si>
    <t>2.5 Fedezet vetítési alap</t>
  </si>
  <si>
    <t>2.6 Fedezet</t>
  </si>
  <si>
    <t>3.1 Tartalékkeret vetítési alap</t>
  </si>
  <si>
    <t>3.2 Tartalékkeret</t>
  </si>
  <si>
    <t>3.5 Költségtérítések (19-es munkanem)</t>
  </si>
  <si>
    <t>4.1 ÁFA vetítési alap</t>
  </si>
  <si>
    <t>4.2 ÁFA</t>
  </si>
  <si>
    <t>5 A munka ára (HUF)</t>
  </si>
  <si>
    <t>A KEHOP-5.2.4-15-2016-00004 azonosítószámú projekt keretében megvalósítani tervezett energetikai korszerűsítése</t>
  </si>
  <si>
    <t>Gázellátás</t>
  </si>
  <si>
    <t>MINDÖSSZESEN</t>
  </si>
  <si>
    <t>Fűtés</t>
  </si>
  <si>
    <t>Vízellátás - Csatornázás</t>
  </si>
  <si>
    <t>Organizáció</t>
  </si>
  <si>
    <t>A Semmelweis Egyetem I. Sz. Gyermekgyógyászati Klinika Bókay u. 54. szám alatti épületének</t>
  </si>
  <si>
    <t>Építészet</t>
  </si>
  <si>
    <t>Elektromos</t>
  </si>
  <si>
    <t>Költségvetési kiírás</t>
  </si>
  <si>
    <t>Ssz.</t>
  </si>
  <si>
    <t>54</t>
  </si>
  <si>
    <t>Közmű csővezetékek és szerelvények szerelése</t>
  </si>
  <si>
    <t>80</t>
  </si>
  <si>
    <t>Általános épületgépészeti szigetelés</t>
  </si>
  <si>
    <t>81</t>
  </si>
  <si>
    <t>Épületgépészeti csővezeték szerelése</t>
  </si>
  <si>
    <t>82</t>
  </si>
  <si>
    <t>Épületgépészeti szerelvények és berendezések szerelése</t>
  </si>
  <si>
    <t>83</t>
  </si>
  <si>
    <t>Szellőztető berendezések</t>
  </si>
  <si>
    <t>Összesen (HUF)</t>
  </si>
  <si>
    <t>Tételszám</t>
  </si>
  <si>
    <t>Tétel szövege</t>
  </si>
  <si>
    <t>Menny.</t>
  </si>
  <si>
    <t>Egység</t>
  </si>
  <si>
    <t>Normaidő</t>
  </si>
  <si>
    <t>Egys. anyag</t>
  </si>
  <si>
    <t>Egys. gépköltség</t>
  </si>
  <si>
    <t>Egys. díj</t>
  </si>
  <si>
    <t>Anyag összesen</t>
  </si>
  <si>
    <t>Díj összesen</t>
  </si>
  <si>
    <t>Megjegyzés</t>
  </si>
  <si>
    <t>ÉNGY kód</t>
  </si>
  <si>
    <t>54-016-6.1</t>
  </si>
  <si>
    <t>Fűtési és vízvezeték szakaszos és hálózati nyomáspróbája vízzel, 200 mm külső Ø-ig</t>
  </si>
  <si>
    <t>m</t>
  </si>
  <si>
    <t>[ÖN]</t>
  </si>
  <si>
    <t>Munkanem összesen (HUF)</t>
  </si>
  <si>
    <t xml:space="preserve"> 540160667233</t>
  </si>
  <si>
    <t>80-001-1.4.1.1.1-0125067</t>
  </si>
  <si>
    <t>Fűtési, HMV, HHV vezetékek szigetelése szintetikus gumi alapú kaucsuk csőhéjjal csupasz kivitelben, ragasztással, öntapadó ragasztó szalag lezárással, NÁ 108 mm csőátmérőig, Armacell AF/Armaflex csőhéj AF3, falvastagság: 14,5 mm, külső csőátmérő 22 mm, R: AF-3-022</t>
  </si>
  <si>
    <t>80-001-1.4.1.1.1-0125069</t>
  </si>
  <si>
    <t>Fűtési, HMV, HHV vezetékek szigetelése, szintetikus gumi alapú kaucsuk csőhéjjal csupasz kivitelben, ragasztással, öntapadó ragasztó szalag lezárással, NÁ 108 mm csőátmérőig, Armacell AF/Armaflex csőhéj AF3, falvastagság: 15,5 mm, külső csőátmérő 28 mm, R: AF-3-028</t>
  </si>
  <si>
    <t>80-001-1.4.1.1.1-0125071</t>
  </si>
  <si>
    <t>Fűtési, HMV, HHV vezetékek szigetelése szintetikus gumi alapú kaucsuk csőhéjjal csupasz kivitelben, ragasztással, öntapadó ragasztó szalag lezárással, NÁ 108 mm csőátmérőig, Armacell AF/Armaflex csőhéj AF3, falvastagság: 16,0 mm, külső csőátmérő 35 mm, R: AF-3-035</t>
  </si>
  <si>
    <t>80-001-1.4.1.1.1-0125073</t>
  </si>
  <si>
    <t>Fűtési, HMV, HHV vezetékek szigetelése szintetikus gumi alapú kaucsuk csőhéjjal csupasz kivitelben, ragasztással, öntapadó ragasztó szalag lezárással, NÁ 108 mm csőátmérőig, Armacell AF/Armaflex csőhéj AF3, falvastagság: 16,5 mm, külső csőátmérő 42 mm, R: AF-3-042</t>
  </si>
  <si>
    <t>80-001-1.4.1.1.1-0125076</t>
  </si>
  <si>
    <t>Fűtési, HMV, HHV vezetékek szigetelése szintetikus gumi alapú kaucsuk csőhéjjal csupasz kivitelben, ragasztással, öntapadó ragasztó szalag lezárással, NÁ 108 mm csőátmérőig, Armacell AF/Armaflex csőhéj AF3, falvastagság: 17,0 mm, külső csőátmérő 54 mm, R: AF-3-054</t>
  </si>
  <si>
    <t>80-001-1.4.1.1.1-0125081</t>
  </si>
  <si>
    <t>Fűtési, HMV, HHV vezetékek szigetelése, szintetikus gumi alapú kaucsuk csőhéjjal csupasz kivitelben, ragasztással, öntapadó ragasztó szalag lezárással, NÁ 108 mm csőátmérőig, Armacell AF/Armaflex csőhéj AF3, falvastagság: 17,5 mm, külső csőátmérő 76 mm, R: AF-3-076</t>
  </si>
  <si>
    <t>81-000-1.1.1</t>
  </si>
  <si>
    <t>Csővezetékek bontása, horganyzott vagy fekete acélcsövek tartószerkezetről, vagy padlócsatornából lángvágással, deponálással, DN 50 méretig</t>
  </si>
  <si>
    <t xml:space="preserve"> 810000834682</t>
  </si>
  <si>
    <t>81-000-1.1.2</t>
  </si>
  <si>
    <t>Csővezetékek bontása, horganyzott vagy fekete acélcsövek tartószerkezetről, vagy padlócsatornából lángvágással, deponálással, DN 65 - 80 között</t>
  </si>
  <si>
    <t xml:space="preserve"> 810000834694</t>
  </si>
  <si>
    <t>81-004-1.4.1.1.2.1.3-0131261</t>
  </si>
  <si>
    <t>Fűtési vezeték, Fekete acélcső szerelése, hegesztett kötésekkel, tartószerkezettel, szakaszos nyomáspróbával, szabadon, horonyba vagy padlócsatornába, irányváltozás csőívvel, csőátmérő DN 100 méretig, DN 65, Acélcső MSZ 29-86 A 37X 76,1x2,9 mm</t>
  </si>
  <si>
    <t xml:space="preserve"> 810040903786</t>
  </si>
  <si>
    <t>81-004-1.5.1.1.1.1.2-0337391</t>
  </si>
  <si>
    <t>Fűtési vezeték, Horganyzott szénacélcső szerelése, préselt csőkötésekkel, cső elhelyezése csőidomokkal, szakaszos nyomáspróbával, szabadon, horonyba vagy padlócsatornába, DN 12 - DN 50, DN 15, GEBERIT Mapress szénacél kívül horganyzott cső, d18x1,2, Cikkszám: 29253</t>
  </si>
  <si>
    <t>81-004-1.5.1.1.1.1.3-0337392</t>
  </si>
  <si>
    <t>Fűtési vezeték, Horganyzott szénacélcső szerelése, préselt csőkötésekkel, cső elhelyezése csőidomokkal, szakaszos nyomáspróbával, szabadon, horonyba vagy padlócsatornába, DN 12 - DN 50, DN 20, GEBERIT Mapress szénacél kívül horganyzott cső, d22x1,5, Cikkszám: 29254</t>
  </si>
  <si>
    <t>81-004-1.5.1.1.1.1.4-0337393</t>
  </si>
  <si>
    <t>Fűtési vezeték, Horganyzott szénacélcső szerelése, préselt csőkötésekkel, cső elhelyezése csőidomokkal, szakaszos nyomáspróbával, szabadon, horonyba vagy padlócsatornába, DN 12 - DN 50, DN 25, GEBERIT Mapress szénacél kívül horganyzott cső, d28x1,5, Cikkszám: 29255</t>
  </si>
  <si>
    <t>81-004-1.5.1.1.1.1.5-0337394</t>
  </si>
  <si>
    <t>Fűtési vezeték, Horganyzott szénacélcső szerelése, préselt csőkötésekkel, cső elhelyezése csőidomokkal, szakaszos nyomáspróbával, szabadon, horonyba vagy padlócsatornába, DN 12 - DN 50, DN 32, GEBERIT Mapress szénacél kívül horganyzott cső, d35x1,5, Cikkszám: 29256</t>
  </si>
  <si>
    <t>81-004-1.5.1.1.1.1.6-0337395</t>
  </si>
  <si>
    <t>Fűtési vezeték, Horganyzott szénacélcső szerelése, préselt csőkötésekkel, cső elhelyezése csőidomokkal, szakaszos nyomáspróbával, szabadon, horonyba vagy padlócsatornába, DN 12 - DN 50, DN 40, GEBERIT Mapress szénacél kívül horganyzott cső, d42x1,5, Cikkszám: 29257</t>
  </si>
  <si>
    <t>81-004-1.5.1.1.1.1.7-0337396</t>
  </si>
  <si>
    <t>Fűtési vezeték, Horganyzott szénacélcső szerelése, préselt csőkötésekkel, cső elhelyezése csőidomokkal, szakaszos nyomáspróbával, szabadon, horonyba vagy padlócsatornába, DN 12 - DN 50, DN 50, GEBERIT Mapress szénacél kívül horganyzott cső, d54x1,5, Cikkszám: 29258</t>
  </si>
  <si>
    <t>82-000-0-0000001</t>
  </si>
  <si>
    <t>Szigetelt, szerelt kémény bontása, elszállítása</t>
  </si>
  <si>
    <t>82-000-0-0000002</t>
  </si>
  <si>
    <t>Fűtési hálózat ürítése</t>
  </si>
  <si>
    <t>db</t>
  </si>
  <si>
    <t>82-000-0-0000003</t>
  </si>
  <si>
    <t>Fűtési hálózat töltése</t>
  </si>
  <si>
    <t>82-000-1.1.1</t>
  </si>
  <si>
    <t>Szerelvények leszerelése, karimás szerelvények, DN 100 méretig</t>
  </si>
  <si>
    <t xml:space="preserve"> 820000922926</t>
  </si>
  <si>
    <t>82-000-4.2.1.2</t>
  </si>
  <si>
    <t>Gáz- és fűtésszerelési berendezési tárgyak leszerelése, fűtésszerelési berendezési tárgyak kazánok 61-120 kW között</t>
  </si>
  <si>
    <t xml:space="preserve"> 820000923214</t>
  </si>
  <si>
    <t>82-000-4.2.2.3</t>
  </si>
  <si>
    <t>Gáz- és fűtésszerelési berendezési tárgyak leszerelése, fűtésszerelési berendezési tárgyak melegvíztárolók, 501-1000 liter között</t>
  </si>
  <si>
    <t xml:space="preserve"> 820000923296</t>
  </si>
  <si>
    <t>82-000-4.2.3.2</t>
  </si>
  <si>
    <t>Gáz- és fűtésszerelési berendezési tárgyak leszerelése, fűtésszerelési berendezési tárgyak zárt tágulási vagy táptartály 51-100 liter között</t>
  </si>
  <si>
    <t xml:space="preserve"> 820000923335</t>
  </si>
  <si>
    <t>82-000-4.2.5.2</t>
  </si>
  <si>
    <t>Gáz- és fűtésszerelési berendezési tárgyak leszerelése, fűtésszerelési berendezési tárgyak öntöttvas tagos radiátor, 20 tagig teljes szétszereléssel</t>
  </si>
  <si>
    <t>82-001-13.3-1113513</t>
  </si>
  <si>
    <t>Három- vagy négyoldalon menetes vagy roppantógyűrűs szerelvény elhelyezése, külső vagy belső menettel, illetve hollandival csatlakoztatva DN 25, Danfoss HRB-3 háromjáratú keverőcsap, elektromos motorral összeszerelhető, DN25, kvs=10m3/h</t>
  </si>
  <si>
    <t>82-001-13.5-0343277</t>
  </si>
  <si>
    <t xml:space="preserve">Három- vagy négyoldalon menetes vagy roppantógyűrűs szerelvény elhelyezése, külső vagy belső menettel, illetve hollandival csatlakoztatva DN 40, JRGumat termosztatikus keverőszelep, HMV keverés, forrázásvédelem, 6/4", külső menet + hollander, 36-53°C, max 90°C, (kvs=8), </t>
  </si>
  <si>
    <t>82-001-14.1-0113520</t>
  </si>
  <si>
    <t>Két- és háromjáratú szelepekhez, elektrotermikus és elektromotoros hajtóművek elhelyezése, elektromos bekötés nélkül, Danfoss AMV 150 meghajtó motor 230V, 3-pont szabályozás, 24 s/mm, 250 N, Rsz: 082G3090</t>
  </si>
  <si>
    <t xml:space="preserve"> 820010941883</t>
  </si>
  <si>
    <t>82-001-16.2.3-0113289</t>
  </si>
  <si>
    <t>Fűtőtest szerelvény elhelyezése külső vagy belső menettel, illetve hollandival csatlakoztatva DN 15 visszatérő elzárószelep, Danfoss RLV egyenes kivitelű radiátor visszatérő csavarzat (nikkelezett) beszabályozási, elzárási, ürítés funkcióval, k.m. 1/2", 003L0364</t>
  </si>
  <si>
    <t xml:space="preserve"> 820010943280</t>
  </si>
  <si>
    <t>82-001-16.2.5-0113202</t>
  </si>
  <si>
    <t>Fűtőtest szerelvény elhelyezése külső vagy belső menettel, illetve hollandival csatlakoztatva DN 15 termosztatikus szelep, termosztatikus szelep szett, Danfoss egyenes kivitelű termosztatikus szeleptest, előbeálítással, 013G0014, RA-N 1/2"</t>
  </si>
  <si>
    <t xml:space="preserve"> 820010943704</t>
  </si>
  <si>
    <t>82-001-17.1.1-0113255</t>
  </si>
  <si>
    <t>Termosztatikus szelepfej felszerelése radiátorszelepre, KLAPP csatlakozóval rögzítve, Danfoss termosztatikus fej beépített érzékelővel, 013G2980, RA 2980, 5-26℃</t>
  </si>
  <si>
    <t xml:space="preserve"> 820010945481</t>
  </si>
  <si>
    <t>82-001-2.16.2-0131141</t>
  </si>
  <si>
    <t>Kétoldalon karimás szerelvény elhelyezése ellenkarimákkal, DN 65 PN 10 - PN 16, gömbcsap, MSG WELDHAHN gömbcsap szénacélból, karimás, PN 16, DN 65, MSG.3.242.</t>
  </si>
  <si>
    <t xml:space="preserve"> 820010925293</t>
  </si>
  <si>
    <t>82-001-2.16.3-0722682</t>
  </si>
  <si>
    <t>Kétoldalon karimás szerelvény elhelyezése ellenkarimákkal, DN 65 PN 10 - PN 16, szennyfogószűrő,  iszap- és levegőleválasztó, Flamco Flamcovent Smart 65 F mágneses légleválasztó 120 °C, 10 bar, karimás, Rendelési szám: 31002</t>
  </si>
  <si>
    <t xml:space="preserve"> 820014129224</t>
  </si>
  <si>
    <t>82-001-2.16.3-0722782</t>
  </si>
  <si>
    <t>Kétoldalon karimás szerelvény elhelyezése ellenkarimákkal, DN 65 PN 10 - PN 16, szennyfogószűrő,  iszap- és levegőleválasztó, Flamco Flamco Clean Smart 65 F mágneses iszapleválasztó max. 120 °C, 10 bar, karimás, Rendelési szám: 31022</t>
  </si>
  <si>
    <t xml:space="preserve"> 820014129241</t>
  </si>
  <si>
    <t>82-001-6.2.8-1722155</t>
  </si>
  <si>
    <t>Egyoldalon menetes szerelvény elhelyezése, külső vagy belső menettel, illetve hollandival csatlakoztatva DN 15 légtelenítőszelep, kifolyó- és locsolószelep, töltőszelep, Flamco Flexvent Super 1/2" úszós légtelenítő max. 120 °C, 10 bar, elzáróelem nélkül, Rendelési szám: 28520 + Flamco Flexvent elzáró Super légtelenítőhöz 1/2" 120 °C 10 bar, Rendelési szám: 28525</t>
  </si>
  <si>
    <t xml:space="preserve"> 820014130123</t>
  </si>
  <si>
    <t>82-001-7.2.1-0114001</t>
  </si>
  <si>
    <t>Kétoldalon menetes vagy roppantógyűrűs szerelvény elhelyezése, külső vagy belső menettel, illetve hollandival csatlakoztatva DN 15 szelepek, csappantyúk (szabályzó, folytó-elzáró, beavatkozó), TA STAD BB beszabályozó szelep PN 20 mérőcsonkkal, DN 15, Cikkszám: 52-151-014</t>
  </si>
  <si>
    <t xml:space="preserve"> 820010932742</t>
  </si>
  <si>
    <t>82-001-7.2.2-0130603</t>
  </si>
  <si>
    <t>Kétoldalon menetes vagy roppantógyűrűs szerelvény elhelyezése, külső vagy belső menettel, illetve hollandival csatlakoztatva DN 15 gömbcsap, víz- és gázfőcsap, MOFÉM AHA Univerzális gömbcsap 1/2" bb. menettel, névleges méret 15 mm, sárgaréz, natúr, 16 bar, Kód: 113-0007-00</t>
  </si>
  <si>
    <t xml:space="preserve"> 820010933645</t>
  </si>
  <si>
    <t>82-001-7.3.2-0130604</t>
  </si>
  <si>
    <t>Kétoldalon menetes vagy roppantógyűrűs szerelvény elhelyezése, külső vagy belső menettel, illetve hollandival csatlakoztatva DN 20 gömbcsap, víz- és gázfőcsap, MOFÉM AHA Univerzális gömbcsap 3/4" bb. menettel, névleges méret 20 mm, sárgaréz, natúr, 16 bar, Kód: 113-0018-00</t>
  </si>
  <si>
    <t xml:space="preserve"> 820010934880</t>
  </si>
  <si>
    <t>82-001-7.4.1-0114003</t>
  </si>
  <si>
    <t>Kétoldalon menetes vagy roppantógyűrűs szerelvény elhelyezése, külső vagy belső menettel, illetve hollandival csatlakoztatva DN 25 szelepek, csappantyúk (szabályzó, folytó-elzáró, beavatkozó), TA STAD BB beszabályozó szelep PN 20 mérőcsonkkal, DN 25, Cikkszám: 52-151-025</t>
  </si>
  <si>
    <t xml:space="preserve"> 820010935381</t>
  </si>
  <si>
    <t>82-001-7.4.2-0130605</t>
  </si>
  <si>
    <t>Kétoldalon menetes vagy roppantógyűrűs szerelvény elhelyezése, külső vagy belső menettel, illetve hollandival csatlakoztatva DN 25 gömbcsap, víz- és gázfőcsap, MOFÉM AHA Univerzális gömbcsap 1" bb. menettel, névleges méret 25 mm, sárgaréz, natúr, 16 bar, Kód: 113-0034-00</t>
  </si>
  <si>
    <t xml:space="preserve"> 820010936030</t>
  </si>
  <si>
    <t>82-001-7.4.9-0113423</t>
  </si>
  <si>
    <t>Kétoldalon menetes vagy roppantógyűrűs szerelvény elhelyezése, külső vagy belső menettel, illetve hollandival csatlakoztatva DN 25 biztonsági szerelvény, Danfoss kazánvédő szelep, sarok kivitelű, 003L6012, AVDO 25, bb. 1"</t>
  </si>
  <si>
    <t xml:space="preserve"> 820010936231</t>
  </si>
  <si>
    <t>82-001-7.5.1-0114004</t>
  </si>
  <si>
    <t>Kétoldalon menetes vagy roppantógyűrűs szerelvény elhelyezése, külső vagy belső menettel, illetve hollandival csatlakoztatva DN 32 szelepek, csappantyúk (szabályzó, folytó-elzáró, beavatkozó), TA STAD BB beszabályozó szelep PN 20 mérőcsonkkal, DN 32, Cikkszám: 52-151-032</t>
  </si>
  <si>
    <t xml:space="preserve"> 820010936485</t>
  </si>
  <si>
    <t>82-001-7.6.1-0114005</t>
  </si>
  <si>
    <t>Kétoldalon menetes vagy roppantógyűrűs szerelvény elhelyezése, külső vagy belső menettel, illetve hollandival csatlakoztatva DN 40 szelepek, csappantyúk (szabályzó, folytó-elzáró, beavatkozó), TA STAD BB beszabályozó szelep PN 20 mérőcsonkkal, DN 40, Cikkszám: 52-151-040</t>
  </si>
  <si>
    <t xml:space="preserve"> 820010937323</t>
  </si>
  <si>
    <t>82-001-7.6.1-0115546</t>
  </si>
  <si>
    <t>Kétoldalon menetes vagy roppantógyűrűs szerelvény elhelyezése, külső vagy belső menettel, illetve hollandival csatlakoztatva DN 40 szelepek, csappantyúk (szabályzó, folytó-elzáró, beavatkozó), OVENTROP visszacsapó szelep, Viton tömítéssel, PN25, DN40, G 1 1/2" bm., (0...+100)°C, nyitónyomás 40 mbar, kvs=19,00, vörösöntvény szelepházzal, 1072012</t>
  </si>
  <si>
    <t xml:space="preserve"> 820010937403</t>
  </si>
  <si>
    <t>82-001-7.6.2-0130607</t>
  </si>
  <si>
    <t>Kétoldalon menetes vagy roppantógyűrűs szerelvény elhelyezése, külső vagy belső menettel, illetve hollandival csatlakoztatva DN 40 gömbcsap, víz- és gázfőcsap, MOFÉM AHA Univerzális gömbcsap 6/4" bb. menettel, vízátbocsátás 590 l/min., névleges méret 40 mm, sárgaréz, natúr, 10 bar, Kód: 113-0052-00</t>
  </si>
  <si>
    <t xml:space="preserve"> 820010937701</t>
  </si>
  <si>
    <t>82-001-7.6.3-0115766</t>
  </si>
  <si>
    <t>Kétoldalon menetes vagy roppantógyűrűs szerelvény elhelyezése, külső vagy belső menettel, illetve hollandival csatlakoztatva DN 40 szennyfogószűrő, gázszűrő, iszap- és levegőleválasztó, OVENTROP szennyfogó szűrő, PN25, DN40, 1 1/2" bm., kvs=32.50, szitasűrűség 600 υm, (-10...+150)°C, vörösöntvény szerelvényházzal, 1120012</t>
  </si>
  <si>
    <t xml:space="preserve"> 820010937805</t>
  </si>
  <si>
    <t>82-001-7.7.1-0115547</t>
  </si>
  <si>
    <t>Kétoldalon menetes vagy roppantógyűrűs szerelvény elhelyezése, külső vagy belső menettel, illetve hollandival csatlakoztatva DN 50, DN 65 szelepek, csappantyúk (szabályzó, folytó-elzáró, beavatkozó), OVENTROP visszacsapó szelep, Viton tömítéssel, PN25, DN50, G 2" bm., (0...+100)°C, nyitónyomás 40 mbar, kvs=30,50, vörösöntvény szelepházzal, 1072016</t>
  </si>
  <si>
    <t xml:space="preserve"> 820010938105</t>
  </si>
  <si>
    <t>82-001-7.7.2-0130608</t>
  </si>
  <si>
    <t>Kétoldalon menetes vagy roppantógyűrűs szerelvény elhelyezése, külső vagy belső menettel, illetve hollandival csatlakoztatva DN 50, DN 65 gömbcsap, víz- és gázfőcsap, MOFÉM AHA Univerzális gömbcsap 2" bb. menettel, vízátbocsátás 890 l/min., névleges méret 50 mm, sárgaréz, natúr, 10 bar, Kód: 113-0053-00</t>
  </si>
  <si>
    <t xml:space="preserve"> 820010938444</t>
  </si>
  <si>
    <t>82-001-7.7.3-0115767</t>
  </si>
  <si>
    <t>Kétoldalon menetes vagy roppantógyűrűs szerelvény elhelyezése, külső vagy belső menettel, illetve hollandival csatlakoztatva DN 50, DN 65 szennyfogószűrő, gázszűrő, iszap- és levegőleválasztó, OVENTROP szennyfogó szűrő, PN25, DN50, 2" bm., kvs=56.20, szitasűrűség 600 υm, (-10...+150)°C, vörösöntvény szerelvényházzal, 1120016</t>
  </si>
  <si>
    <t xml:space="preserve"> 820010938541</t>
  </si>
  <si>
    <t>82-004-21.3-0722134</t>
  </si>
  <si>
    <t>Fűtési és hűtési rendszerekben, vízutántöltő berendezés elhelyezése, Flamco NFE 1.1 vízutántöltő berendezés visszacsapószeleppel, vízmérővel, Rendelési szám: 23780</t>
  </si>
  <si>
    <t xml:space="preserve"> 820043553440</t>
  </si>
  <si>
    <t>82-004-21.3-0722611</t>
  </si>
  <si>
    <t>Fűtési és hűtési rendszerekben, vízutántöltő berendezés elhelyezése, Flamco MVE 1 utántöltő egység tágulási automata utántöltésére, NFE elemekkel kombinálható, Rendelési szám: 23785</t>
  </si>
  <si>
    <t xml:space="preserve"> 820044136540</t>
  </si>
  <si>
    <t>82-004-6.1.1.1-0722028</t>
  </si>
  <si>
    <t>Zárt tágulási tartály elhelyezése és bekötése (nyomástartó-, gáztalanító és vízutántöltő  berendezések a 82-004-21-es tételtől), fűtési és hűtési rendszerekben, membrános, 2-80 liter között, Flamco Flexcon CE Top 50 / 2,5 membrános tágulási tartály "CE Top" 6 bar, 70 °C, Rendelési szám: 16053</t>
  </si>
  <si>
    <t xml:space="preserve"> 820044136104</t>
  </si>
  <si>
    <t>82-004-6.1.1.2-0722091</t>
  </si>
  <si>
    <t>Zárt tágulási tartály elhelyezése és bekötése (nyomástartó-, gáztalanító és vízutántöltő  berendezések a 82-004-21-es tételtől), fűtési és hűtési rendszerekben, membrános, 81-400 liter között, Flamco Flexcon M 100/6 bar cserélhető membrános tágulási tartály, 10 bar, Rendelési szám: 22010</t>
  </si>
  <si>
    <t xml:space="preserve"> 820044136150</t>
  </si>
  <si>
    <t>82-005-1.12.5-0322105</t>
  </si>
  <si>
    <t xml:space="preserve">Föld- vagy PB gáz tüzelésű, melegvízüzemű, acéllemez kondenzációs kazán elhelyezése és bekötése, 240,01-600 kW teljesítmény között,  TopGas® classic (100), kondenzációs falikazán (V3) 3 db  Szifon kondenzvíz elv., fali függesztőkészlet, prospektustartó mappával, MAGYAR NYELVŰ GÉPKÖNYV Szivattyú Wilo Yonos MAXO 25/0,5-10 PN10 3 db  TTE ZE1 kiegészítő szabályozó 1 db  6037053_TTE-WEZ bázism., 6043844_TTE kezelő-fekete, 6037484_TTE-ZE1 szabályozó MAGYAR NY. GÉPKÖNY TTE továbbfejlesztett nyelvi csomag 1 db TTE Set BasisModul WEZ 2 db MAGYAR NYELVŰ GÉPKÖNYV KB 23 UG1 kondenzátumbox, kondenzátum semlegesítő, gravitációs 1 db  Hoval HF 200/200 3HK kaszkád állvány 3 Topgas 100-120 kazánhoz 1 klt  Hoval HF 200/200 3HK kaszkád állvány 3 Topgas 100-120 kazánhoz 1 klt Mágneses iszapleválasztó 6/4" 3 db  </t>
  </si>
  <si>
    <t>82-005-16.1-0120051</t>
  </si>
  <si>
    <t>Manométer elhelyezése, öntött alumínium házban, Manométer öntött alumínium-házban M 20 x 1,5 menettel 1,6 % pontossággal P 1011 típus, átmérő 100 mm. Méréshatár: 0-0.6;0-1.0;0-1.6;0-2.5 bar</t>
  </si>
  <si>
    <t xml:space="preserve"> 820050959755</t>
  </si>
  <si>
    <t>82-005-17.1.1-0212206</t>
  </si>
  <si>
    <t>Hőmérő elhelyezése, egyenes hőmérő, kicsi, Védőszerelvényes ipari hőmérő, MSZ 11210/2-72 kis egyenes hőmérő 0 C-tól 160 C 63 mm benyúlással</t>
  </si>
  <si>
    <t xml:space="preserve"> 820050959864</t>
  </si>
  <si>
    <t>82-005-20.1.1</t>
  </si>
  <si>
    <t>Előregyártott osztó- vagy gyűjtőcső elhelyezése, előre kiépített támasztó szerkezetre, bekötések és szerelvények nélkül, DN 50-300 méret között, 25 bar nyomásig,  0,5-4,0 m hosszúságban, 50 kg-ig</t>
  </si>
  <si>
    <t>82-007-10.1.1</t>
  </si>
  <si>
    <t>Lemezes hőcserélő elhelyezése és bekötése fűtési rendszerbe, fali vagy álló tartószerkezettel, 120 kW teljesítményig, menetes csatlakozással HOVAL ajánlat szerint, 300 kW 70/55-65/50 20 kPA</t>
  </si>
  <si>
    <t>82-008-3.1.4.1.3-0125707</t>
  </si>
  <si>
    <t xml:space="preserve">Fűtés-, klíma-, hűtéstechnika nedvestengelyű nagyhatásfokú szabályozott szivattyú, menetes vagy karimás kötéssel, egyes szivattyúk, DN 40, Wilo-Yonos Maxo 40/0,5-12 nedvestengelyű keringető szivattyú, DN 40, karimás csatlakozással, A-energiaosztály, PN6/10 kombikarimával, 1~230V, </t>
  </si>
  <si>
    <t>82-012-3.2.1.4-0423461</t>
  </si>
  <si>
    <t>Acéllemez kompakt lapradiátor elhelyezése, széthordással, tartókkal, bekötéssel, 2 soros, 1600 mm-ig, 600 mm, VOGEL &amp; NOOT kompakt lapradiátor 22K típus, 2-soros, 2 konvektorlemez borítással, 600x 400 mm, fűtőteljesítmény:  685 W</t>
  </si>
  <si>
    <t xml:space="preserve"> 820120997864</t>
  </si>
  <si>
    <t>82-012-3.2.1.4-0423462</t>
  </si>
  <si>
    <t>Acéllemez kompakt lapradiátor elhelyezése, széthordással, tartókkal, bekötéssel, 2 soros, 1600 mm-ig, 600 mm, VOGEL &amp; NOOT kompakt lapradiátor 22K típus, 2-soros, 2 konvektorlemez borítással, 600x 520 mm, fűtőteljesítmény:  891 W</t>
  </si>
  <si>
    <t xml:space="preserve"> 820120997876</t>
  </si>
  <si>
    <t>82-012-3.2.1.4-0423464</t>
  </si>
  <si>
    <t>Acéllemez kompakt lapradiátor elhelyezése, széthordással, tartókkal, bekötéssel, 2 soros, 1600 mm-ig, 600 mm, VOGEL &amp; NOOT kompakt lapradiátor 22K típus, 2-soros, 2 konvektorlemez borítással, 600x 720 mm, fűtőteljesítmény: 1233 W</t>
  </si>
  <si>
    <t xml:space="preserve"> 820120997893</t>
  </si>
  <si>
    <t>82-012-3.2.1.4-0423465</t>
  </si>
  <si>
    <t>Acéllemez kompakt lapradiátor elhelyezése, széthordással, tartókkal, bekötéssel, 2 soros, 1600 mm-ig, 600 mm, VOGEL &amp; NOOT kompakt lapradiátor 22K típus, 2-soros, 2 konvektorlemez borítással, 600x 800 mm, fűtőteljesítmény: 1370 W</t>
  </si>
  <si>
    <t xml:space="preserve"> 820120997903</t>
  </si>
  <si>
    <t>82-012-3.2.1.4-0423467</t>
  </si>
  <si>
    <t>Acéllemez kompakt lapradiátor elhelyezése, széthordással, tartókkal, bekötéssel, 2 soros, 1600 mm-ig, 600 mm, VOGEL &amp; NOOT kompakt lapradiátor 22K típus, 2-soros, 2 konvektorlemez borítással, 600x1000 mm, fűtőteljesítmény: 1713 W</t>
  </si>
  <si>
    <t xml:space="preserve"> 820120997920</t>
  </si>
  <si>
    <t>82-012-3.2.1.4-0423468</t>
  </si>
  <si>
    <t>Acéllemez kompakt lapradiátor elhelyezése, széthordással, tartókkal, bekötéssel, 2 soros, 1600 mm-ig, 600 mm, VOGEL &amp; NOOT kompakt lapradiátor 22K típus, 2-soros, 2 konvektorlemez borítással, 600x1120 mm, fűtőteljesítmény: 1919 W</t>
  </si>
  <si>
    <t xml:space="preserve"> 820120997932</t>
  </si>
  <si>
    <t>82-012-3.2.1.4-0423469</t>
  </si>
  <si>
    <t>Acéllemez kompakt lapradiátor elhelyezése, széthordással, tartókkal, bekötéssel, 2 soros, 1600 mm-ig, 600 mm, VOGEL &amp; NOOT kompakt lapradiátor 22K típus, 2-soros, 2 konvektorlemez borítással, 600x1200 mm, fűtőteljesítmény: 2056 W</t>
  </si>
  <si>
    <t xml:space="preserve"> 820120997944</t>
  </si>
  <si>
    <t>82-012-3.2.1.4-0423470</t>
  </si>
  <si>
    <t>Acéllemez kompakt lapradiátor elhelyezése, széthordással, tartókkal, bekötéssel, 2 soros, 1600 mm-ig, 600 mm, VOGEL &amp; NOOT kompakt lapradiátor 22K típus, 2-soros, 2 konvektorlemez borítással, 600x1320 mm, fűtőteljesítmény: 2261 W</t>
  </si>
  <si>
    <t xml:space="preserve"> 820120997956</t>
  </si>
  <si>
    <t>82-012-3.2.1.4-0423471</t>
  </si>
  <si>
    <t>Acéllemez kompakt lapradiátor elhelyezése, széthordással, tartókkal, bekötéssel, 2 soros, 1600 mm-ig, 600 mm, VOGEL &amp; NOOT kompakt lapradiátor 22K típus, 2-soros, 2 konvektorlemez borítással, 600x1400 mm, fűtőteljesítmény: 2398 W</t>
  </si>
  <si>
    <t xml:space="preserve"> 820120997961</t>
  </si>
  <si>
    <t>82-012-3.2.1.4-0423472</t>
  </si>
  <si>
    <t>Acéllemez kompakt lapradiátor elhelyezése, széthordással, tartókkal, bekötéssel, 2 soros, 1600 mm-ig, 600 mm, VOGEL &amp; NOOT kompakt lapradiátor 22K típus, 2-soros, 2 konvektorlemez borítással, 600x1600 mm, fűtőteljesítmény: 2741 W</t>
  </si>
  <si>
    <t xml:space="preserve"> 820120997973</t>
  </si>
  <si>
    <t>82-012-3.3.1.4-0423565</t>
  </si>
  <si>
    <t>Acéllemez kompakt lapradiátor elhelyezése, széthordással, tartókkal, bekötéssel, 3 soros, 1600 mm-ig, 600 mm, VOGEL &amp; NOOT kompakt lapradiátor 33K típus, 3-soros, 3 konvektorlemez borítással, 600x 800 mm, fűtőteljesítmény: 1962 W</t>
  </si>
  <si>
    <t xml:space="preserve"> 820121001734</t>
  </si>
  <si>
    <t>82-012-3.3.1.4-0423567</t>
  </si>
  <si>
    <t>Acéllemez kompakt lapradiátor elhelyezése, széthordással, tartókkal, bekötéssel, 3 soros, 1600 mm-ig, 600 mm, VOGEL &amp; NOOT kompakt lapradiátor 33K típus, 3-soros, 3 konvektorlemez borítással, 600x1000 mm, fűtőteljesítmény: 2453 W</t>
  </si>
  <si>
    <t xml:space="preserve"> 820121001751</t>
  </si>
  <si>
    <t>82-012-3.3.1.4-0423569</t>
  </si>
  <si>
    <t>Acéllemez kompakt lapradiátor elhelyezése, széthordással, tartókkal, bekötéssel, 3 soros, 1600 mm-ig, 600 mm, VOGEL &amp; NOOT kompakt lapradiátor 33K típus, 3-soros, 3 konvektorlemez borítással, 600x1200 mm, fűtőteljesítmény: 2944 W</t>
  </si>
  <si>
    <t xml:space="preserve"> 820121001775</t>
  </si>
  <si>
    <t>82-012-3.3.1.4-0423570</t>
  </si>
  <si>
    <t>Acéllemez kompakt lapradiátor elhelyezése, széthordással, tartókkal, bekötéssel, 3 soros, 1600 mm-ig, 600 mm, VOGEL &amp; NOOT kompakt lapradiátor 33K típus, 3-soros, 3 konvektorlemez borítással, 600x1320 mm, fűtőteljesítmény: 3238 W</t>
  </si>
  <si>
    <t xml:space="preserve"> 820121001780</t>
  </si>
  <si>
    <t>82-012-3.3.2.4-0000001</t>
  </si>
  <si>
    <t>Acéllemez kompakt lapradiátor elhelyezése, széthordással, tartókkal, bekötéssel, 3 soros, 1600 mm felett, 600 mm Vogel@Noot 22K 600x1800</t>
  </si>
  <si>
    <t>82-012-3.3.2.4-0000002</t>
  </si>
  <si>
    <t>Acéllemez kompakt lapradiátor elhelyezése, széthordással, tartókkal, bekötéssel, 3 soros, 1600 mm felett, 600 mm Vogel@Noot 22K 600x2000</t>
  </si>
  <si>
    <t>82-012-3.3.2.4-0000003</t>
  </si>
  <si>
    <t>Acéllemez kompakt lapradiátor elhelyezése, széthordással, tartókkal, bekötéssel, 3 soros, 1600 mm felett, 600 mm Vogel@Noot 22K 900x1600</t>
  </si>
  <si>
    <t>82-012-3.3.2.4-0425798</t>
  </si>
  <si>
    <t xml:space="preserve">Acéllemez kompakt lapradiátor elhelyezése, széthordással, tartókkal, bekötéssel, 3 soros, 1600 mm felett, 600 mm, VOGEL &amp; NOOT kompakt lapradiátor 33K típus, 32-soros, 3 konvektorlemez borítással, 600x1800 mm, </t>
  </si>
  <si>
    <t>82-016-12.4</t>
  </si>
  <si>
    <t>Kazánház, illetve hőközpont beszabályozása, beüzemelése 69.781 -139.560 W teljesítmény között</t>
  </si>
  <si>
    <t xml:space="preserve"> 820161025546</t>
  </si>
  <si>
    <t>82-016-13.4</t>
  </si>
  <si>
    <t>Próbafűtés, radiátorok beszabályozása 69.781 -139.560 W teljesítmény között</t>
  </si>
  <si>
    <t xml:space="preserve"> 820161025592</t>
  </si>
  <si>
    <t>82-031-7.1.1.1-0555015</t>
  </si>
  <si>
    <t xml:space="preserve">Ipari vízlágyító berendezés elhelyezése és vízoldali bekötése, ioncserélő gyantatöltettel, gyanta tartó és sólé tartállyal, menetes csatlakozással, egyoszlopos, szakaszos üzemű, DN 25 csatlakozó mérettel,  AQA Therm HES vízkezelő állomás, sótalanvizes és lágyvizes utántöltéshez (810423) 1 db  AQA Therm SRC XL kevertágyas sótalanító patron, sótalanvizes utántöltéshez, cserélhető (812510) 1 db SoluTech Protection - Védőadalék (0,5 liter, 7473) 2 db  </t>
  </si>
  <si>
    <t>82-031-7.1.1.1-0555017</t>
  </si>
  <si>
    <t>Ipari vízlágyító berendezés elhelyezése és vízoldali bekötése, ioncserélő gyantatöltettel, gyanta tartó és sólé tartállyal, menetes csatlakozással, egyoszlopos, szakaszos üzemű, DN 25 csatlakozó mérettel, VAS25F1/BWT-ECO DIGI egyoszlopos, mennyiségvezérelt, automata vízlágyító berendezés, 1,0-1,5 m3/h térf.áramú, Cikkszám: OEMA25</t>
  </si>
  <si>
    <t xml:space="preserve"> 820311031100</t>
  </si>
  <si>
    <t>83-006-5.1.1.1-0210601</t>
  </si>
  <si>
    <t xml:space="preserve">Termoventilátor elhelyezése, állítható zsaluval, konzolra szerelhető, két-négysoros fűtő kivitelben, 1650 m3/h teljesítményig, Systemair SWH02 termoventilátor Q=3,0kW 230V/50Hz; 67W </t>
  </si>
  <si>
    <t>Semmelweis Egyetem I. sz. Gyermekklinika - Ambulancia épület</t>
  </si>
  <si>
    <t>54-016-5.1</t>
  </si>
  <si>
    <t>Gázvezeték szakaszos és hálózati tömörségi nyomáspróbája, DN 50-100 között</t>
  </si>
  <si>
    <t xml:space="preserve"> 540160667216</t>
  </si>
  <si>
    <t>81-003-1.2.1.1.1.1.3-0110113</t>
  </si>
  <si>
    <t>Gázvezeték, Fekete acélcső szerelése, hegesztett kötésekkel, cső elhelyezése szakaszos nyomáspróbával, szabadon, tartószerkezettel, csőátmérő DN 100-méretig, DN 25, Fekete acélcső A 37X 1" simavégű</t>
  </si>
  <si>
    <t xml:space="preserve"> 810030882245</t>
  </si>
  <si>
    <t>81-003-1.2.1.1.1.1.4-0110116</t>
  </si>
  <si>
    <t>Gázvezeték, Fekete acélcső szerelése, hegesztett kötésekkel, cső elhelyezése szakaszos nyomáspróbával, szabadon, tartószerkezettel, csőátmérő DN 100-méretig, DN 32, Fekete acélcső A 37X 5/4" simavégű</t>
  </si>
  <si>
    <t xml:space="preserve"> 810030882286</t>
  </si>
  <si>
    <t>81-003-1.2.1.1.1.1.6-0110122</t>
  </si>
  <si>
    <t>Gázvezeték, Fekete acélcső szerelése, hegesztett kötésekkel, cső elhelyezése szakaszos nyomáspróbával, szabadon, tartószerkezettel, csőátmérő DN 100-méretig, DN 50, Fekete acélcső, A 37X 2" simavégű</t>
  </si>
  <si>
    <t xml:space="preserve"> 810030882383</t>
  </si>
  <si>
    <t>Gázátadás, MEO</t>
  </si>
  <si>
    <t>[k]</t>
  </si>
  <si>
    <t>Kéményseprő szakvélemény</t>
  </si>
  <si>
    <t>82-000-1.2.1</t>
  </si>
  <si>
    <t>Szerelvények leszerelése, menetes szerelvények, DN 50 méretig</t>
  </si>
  <si>
    <t xml:space="preserve"> 820000922943</t>
  </si>
  <si>
    <t>82-001-2.14.2-0131046</t>
  </si>
  <si>
    <t>Kétoldalon karimás szerelvény elhelyezése ellenkarimákkal, DN 50 PN 10 - PN 40, gömbcsap, MVV-ISG WKC1A gömbcsap szénacélból, karimás, gázra, PN 40 DN 50</t>
  </si>
  <si>
    <t xml:space="preserve"> 820010924896</t>
  </si>
  <si>
    <t>82-001-7.4.2-0131013</t>
  </si>
  <si>
    <t>Kétoldalon menetes vagy roppantógyűrűs szerelvény elhelyezése, külső vagy belső menettel, illetve hollandival csatlakoztatva DN 25 gömbcsap, víz- és gázfőcsap, MVV-ISG WKC1-GW gömbcsap szénacélból, belsőmenetes, gázra, PN 40 DN 25</t>
  </si>
  <si>
    <t xml:space="preserve"> 820010936083</t>
  </si>
  <si>
    <t>82-011-1.1.2.3.4-0240215</t>
  </si>
  <si>
    <t>Készülékek víz- vagy gázoldali bekötése méretre vágható bordáscsővel, peremezhető cső hollandi csatlakozás készítése nélkül, gázoldali bekötés, belső menettel csatlakozó készülék bekötése közcsavarral, DN 25, GEBO 1" összekötőcsavar kúp/henger, A03-0005-0783</t>
  </si>
  <si>
    <t xml:space="preserve"> 820110990695</t>
  </si>
  <si>
    <t>83-001-6.8.2</t>
  </si>
  <si>
    <t>Kéménybélés csövek és idomaik, szerelt szigetelt fém kémény elhelyezése, KO/AL rm. acél belső, alumínium külső borítással, tokos, kúpos csatlakozással, NÁ 180-250 mm között Függőleges, béléscső szakasz: EKA global E  Ø250mm: 6400-250-BDSF	1	Talp  6400-250-B93SDN	1	Talpas könyökidom 87° 6400-250-LAH	2	Hosszelem 1000mm, távtartóval 6400-250-L10	18	Hosszelem 1000mm 6400-250-LS	1	Hosszelem 1000mm, leeresztőfüllel 6400-250-AEH2	1	Aknalezáró, gallérral Közös bekötő szakasz: EKA global E  Ø250mm 6400-250-BD	1	Présfedél 6400-250-KA2	1	Kondenz idom 6400-250-F45-100	3	Bekötő idom 45° Ø100mm csatl. 6400-250-LD	2	Hosszelem 1000mm, duplatokkal 6400-250-BP87	2	Könyökidom 87° Tisztítónyílással 6400-250-L10	4	Hosszelem 1000mm 6400-250-L5	2	Hosszelem 500mm 1000-250-ED	37	Tömítés 200°C-ig Bekötő szakasz: EKA global E  Ø113mm 6400-100-LM	3	Hosszelem, mérőponttal 6400-100-BP87	3	Könyökidom 87° Tisztítónyílással 6400-100-L5	3	Hosszelem 500mm 1000-100-ED	12	Tömítés 200°C-ig Légcsatorna szakasz: EKA global E  Ø250mm 6400-250-BD	1	Présfedél 6400-250-F45-100	3	Bekötő idom 45° Ø100mm csatl. 6400-250-LD	2	Hosszelem 1000mm, duplatokkal 6400-250-L10	6	Hosszelem 1000mm 6400-250-VG	1	Madárrács Bekötő szakasz: EKA global E  Ø100mm 6400-100-B90	3	Könyökidom 90° 6400-100-BP87	3	Könyökidom 87° Tisztítónyílással 6400-100-L5	6	Hosszelem 500mm Kiegészítők 6400-100-RZ	6	Csatlakozó idom 98/100mm 41.008.57.22	3	Szétválasztó idom 2 x DN100 41.008.57.86	3	Visszaáramlás biztosító LZ Thermotrade Kft. ajánlata szerint</t>
  </si>
  <si>
    <t>54-016-7.1</t>
  </si>
  <si>
    <t>Csővezetékek fertőtlenítése, DN 200 méretig</t>
  </si>
  <si>
    <t xml:space="preserve"> 540160667250</t>
  </si>
  <si>
    <t>Fűtési vezeték, Horganyzott szénacélcső szerelése, préselt csőkötésekkel, cső elhelyezése csőidomokkal, szakaszos nyomáspróbával, szabadon, horonyba vagy padlócsatornába, DN 12 - DN 50, DN 40, GEBERIT Mapress szénacél kívül-belül horganyzott cső, d42x1,5, Cikkszám: 29257</t>
  </si>
  <si>
    <t>Fűtési vezeték, Horganyzott szénacélcső szerelése, préselt csőkötésekkel, cső elhelyezése csőidomokkal, szakaszos nyomáspróbával, szabadon, horonyba vagy padlócsatornába, DN 12 - DN 50, DN 32, GEBERIT Mapress szénacél kívül-belül horganyzott cső, d35x1,5, Cikkszám: 29256</t>
  </si>
  <si>
    <t>82-008-3.1.3.3.4-0125109</t>
  </si>
  <si>
    <t>Fűtés-, klíma-, hűtéstechnika nedvestengelyű standard (átkapcsolható) szivattyúk elhelyezése és bekötése egyes szivattyúk (HMV) menetes kötéssel, DN 32, Wilo-TOP-Z 30/10 EM nedvestengelyű szivattyú, vörösöntvény házzal, használati melegvíz rendszerekhez, DN 30, menetes csatlakozással, PN10, 1~230V, C:2059857</t>
  </si>
  <si>
    <t xml:space="preserve"> 820081718975</t>
  </si>
  <si>
    <t>82-004-6.3.1.2-0722074</t>
  </si>
  <si>
    <t>Zárt tágulási tartály elhelyezése és bekötése (nyomástartó-, gáztalanító és vízutántöltő  berendezések a 82-004-21-es tételtől), ivóvízre, membrános, 81-400 liter között, Flamco Airfix D-E 200 membrános tágulási tartály, 16 bar, 70 °C, Rendelési szám: 14821</t>
  </si>
  <si>
    <t>82-004-3.1.2-0322193</t>
  </si>
  <si>
    <t>Közvetett fűtésű, álló vagy fekvő, fixen beépített fűtő csőkígyóval vagy nélkül, tároló berendezés elhelyezése és bekötése, egy fűtőkígyós kivitelben, 201-500 l között, HOVAL S300H álló melegvíz tároló acélból, használati melegvíz készítéshez,  zománcozással, magnézium anódos védelemmel, nagyteljesítményű fűtőcsőspirállal, elektromos fűtőbetéttel (230V/50Hz, 3kW)hőszigeteléssel. Tároló-ürtartalom: 300 liter</t>
  </si>
  <si>
    <t>82-001-7.6.2-0131005</t>
  </si>
  <si>
    <t>Kétoldalon menetes vagy roppantógyűrűs szerelvény elhelyezése, külső vagy belső menettel, illetve hollandival csatlakoztatva DN 40 gömbcsap, víz- és gázfőcsap, MVV-ISG WKC1-GW gömbcsap szénacélból, belsőmenetes, vízre, PN 40 DN 40</t>
  </si>
  <si>
    <t xml:space="preserve"> 820010937742</t>
  </si>
  <si>
    <t>82-001-7.5.3-0115765</t>
  </si>
  <si>
    <t>Kétoldalon menetes vagy roppantógyűrűs szerelvény elhelyezése, külső vagy belső menettel, illetve hollandival csatlakoztatva DN 32 szennyfogószűrő, gázszűrő, iszap- és levegőleválasztó, OVENTROP szennyfogó szűrő, PN25, DN32, 1 1/4" bm., kvs=23.90, szitasűrűség 600 υm, (-10...+150)°C, vörösöntvény szerelvényházzal, 1120010</t>
  </si>
  <si>
    <t xml:space="preserve"> 820010937083</t>
  </si>
  <si>
    <t>82-001-7.5.2-0131004</t>
  </si>
  <si>
    <t>Kétoldalon menetes vagy roppantógyűrűs szerelvény elhelyezése, külső vagy belső menettel, illetve hollandival csatlakoztatva DN 32 gömbcsap, víz- és gázfőcsap, MVV-ISG WKC1-GW gömbcsap szénacélból, belsőmenetes, vízre, PN 40 DN 32</t>
  </si>
  <si>
    <t xml:space="preserve"> 820010937025</t>
  </si>
  <si>
    <t>82-001-7.5.1-0115545</t>
  </si>
  <si>
    <t>Kétoldalon menetes vagy roppantógyűrűs szerelvény elhelyezése, külső vagy belső menettel, illetve hollandival csatlakoztatva DN 32 szelepek, csappantyúk (szabályzó, folytó-elzáró, beavatkozó), OVENTROP visszacsapó szelep, Viton tömítéssel, PN25, DN32, G 1 1/4" bm., (0...+100)°C, nyitónyomás 40 mbar, kvs=17,00, vörösöntvény szelepházzal, 1072010</t>
  </si>
  <si>
    <t xml:space="preserve"> 820010936565</t>
  </si>
  <si>
    <t>82-001-13.4-0115468</t>
  </si>
  <si>
    <t xml:space="preserve">Három- vagy négyoldalon menetes vagy roppantógyűrűs szerelvény elhelyezése, külső vagy belső menettel, illetve hollandival csatlakoztatva DN 32, JRGumat termoszt. HMV-keverőszelep, PN10, DN32, km., G1 1/2xG1 1/2xG1 1/2, max. 90 °C, 30-65°C, blokkolható beáll., v.ö. szer.ház, </t>
  </si>
  <si>
    <t>ÁNTSZ negatív vízminta</t>
  </si>
  <si>
    <t>33</t>
  </si>
  <si>
    <t>Falazás és egyéb kőműves munkák</t>
  </si>
  <si>
    <t>36</t>
  </si>
  <si>
    <t>Vakolás és rabicolás</t>
  </si>
  <si>
    <t>42</t>
  </si>
  <si>
    <t>Hideg- és melegburkolatok készítése, aljzat előkészítés</t>
  </si>
  <si>
    <t>47</t>
  </si>
  <si>
    <t>Felületképzés</t>
  </si>
  <si>
    <t>48</t>
  </si>
  <si>
    <t>Szigetelés</t>
  </si>
  <si>
    <t>33-062-1.1-1110002</t>
  </si>
  <si>
    <t>Áttörés vezetékek részére, helyreállítással, 0,1 m²/db méretig, tégla válaszfalban, Kisméretű tömör tégla 250x120x65 mm I.o. Hf5-mc, falazó, cementes mészhabarcs</t>
  </si>
  <si>
    <t xml:space="preserve"> 330620094505</t>
  </si>
  <si>
    <t>36-001-1.1.1-0550030</t>
  </si>
  <si>
    <t>Sima oldalfalvakolat készítése kézi felhordással, belső, vakoló cementes mészhabarccsal, téglafelületen, 1,5 cm vastagságban, Hvb4-mc, belső, vakoló cementes mészhabarccsal és Hs60-cm, felületképző (simító), meszes cementhabarccsal</t>
  </si>
  <si>
    <t>m2</t>
  </si>
  <si>
    <t xml:space="preserve"> 360010110776</t>
  </si>
  <si>
    <t>36-090-1.1.3-0550030</t>
  </si>
  <si>
    <t>Vakolatjavítás oldalfalon, tégla-, beton-, kőfelületen vagy építőlemezen, a meglazult, sérült vakolat előzetes leverésével, hiánypótlás 25% felett, Hvb4-mc, beltéri, vakoló, cementes mészhabarcs mészpéppel</t>
  </si>
  <si>
    <t xml:space="preserve"> 360900129993</t>
  </si>
  <si>
    <t>36-090-1.3.1.3-0550030</t>
  </si>
  <si>
    <t>Vakolatjavítás mennyezeten, sík vasbeton téglabetétes, téglatálcás födémen, íves boltozaton  vagy építőelemen a meglazult, sérült vakolat leverésével, hiánypótlás 25 % felett, Hvb4-mc, beltéri, vakoló, cementes mészhabarcs mészpéppel</t>
  </si>
  <si>
    <t xml:space="preserve"> 360900130110</t>
  </si>
  <si>
    <t>42-000-5.1.1</t>
  </si>
  <si>
    <t xml:space="preserve">Kőlap burkolatok bontása, padlóburkolat 5cm vastagságig </t>
  </si>
  <si>
    <t>42-000-5.2.1</t>
  </si>
  <si>
    <t>Kőlap burkolatok bontása, fal-, oszlop- és pillérburkolatok, 5 cm vastagságig, 0,25 m² lapméretig</t>
  </si>
  <si>
    <t>42-012-1.1.1.1.1.2-0212001</t>
  </si>
  <si>
    <t>Fal-, pillér-, oszlopburkolat készítése beltérben, tégla, beton, vakolt alapfelületen, mázas kerámiával, kötésben vagy hálósan, 3-5 mm vtg. ragasztóba rakva, 1-10 mm fugaszélességgel, 10x10 - 20x20 cm közötti lapmérettel, LB-Knauf BASIS/Bázis ragasztó, EN 12004 szerinti C1T minősítéssel, beltéri-fagyálló lapokhoz, Cikkszám: K00617011 LB-Knauf Colorin fugázó, EN 13888 szerinti CG2 minősítéssel, fehér, Cikkszám: K00625***</t>
  </si>
  <si>
    <t xml:space="preserve"> 420120226461</t>
  </si>
  <si>
    <t>42-022-1.1.1.1.1.2-0212001</t>
  </si>
  <si>
    <t>Padlóburkolat készítése, beltérben, tégla, beton, vakolt alapfelületen, mázas kerámiával, kötésben vagy hálósan, 3-5 mm vtg. ragasztóba rakva, 1-10 mm fugaszélességgel, 10x10 - 20x20 cm közötti lapmérettel, LB-Knauf BASIS/Bázis ragasztó, EN 12004 szerinti C1T minősítéssel, beltéri-fagyálló lapokhoz, Cikkszám: K00617011 LB-Knauf Colorin fugázó, EN 13888 szerinti CG2 minősítéssel, fehér, Cikkszám: K00625***</t>
  </si>
  <si>
    <t xml:space="preserve"> 420223809570</t>
  </si>
  <si>
    <t>42-090-3.2.2.1</t>
  </si>
  <si>
    <t>Lapburkolat javítása; Fal- és pillérburkolat javítása 0,10-2,00 m²-ig terjedő felületen, pótlással,</t>
  </si>
  <si>
    <t>47-000-1.2.1.1</t>
  </si>
  <si>
    <t>Belső festéseknél felület előkészítése, részmunkák; többrétegű enyves festék lekaparása és lemosása, bármilyen padozatú helyiségben, tagolatlan felületen</t>
  </si>
  <si>
    <t>100 m2</t>
  </si>
  <si>
    <t xml:space="preserve"> 470000450365</t>
  </si>
  <si>
    <t>47-000-1.21.2.1.1.1-0150145</t>
  </si>
  <si>
    <t>Belső festéseknél felület előkészítése, részmunkák; glettelés, műanyag kötőanyagú glettel (simítótapasszal), vakolt felületen, bármilyen padozatú helyiségben, tagolatlan felületen, Deko simítótapasz 100, fehér, EAN: 5995061277513</t>
  </si>
  <si>
    <t xml:space="preserve"> 470000450462</t>
  </si>
  <si>
    <t>47-011-16.1.1.1-0159864</t>
  </si>
  <si>
    <t>Diszperziós festés műanyag bázisú vizes-diszperziós fehér vagy gyárilag színezett festékkel, egy rétegben új vagy régi lekapart, előkészített alapfelületen,vakolaton, tagolatlan sima felületen, Capasan Sensitív Allergén, irritáló szagoktól mentes diszperziós festék, fehér</t>
  </si>
  <si>
    <t xml:space="preserve"> 470112629134</t>
  </si>
  <si>
    <t>48-012-6.3</t>
  </si>
  <si>
    <t>Talajnedvesség elleni padlószigetelés bevonatszigeteléssel két rétegben, műgyanta alapú kent vízszigeteléssel,  glettvassal vagy simítóval felhordva</t>
  </si>
  <si>
    <t>48-090-13.1</t>
  </si>
  <si>
    <t>Csőátvezetés kitöltése EI90 tűzgátló purhabbal</t>
  </si>
  <si>
    <t>l</t>
  </si>
  <si>
    <t>82-009-22.10</t>
  </si>
  <si>
    <t>Egyéb kiegészítő vízszerelési berendezések, padlóösszefolyó elhelyezése és bekötése, meglévő padlóösszefolyó helyére</t>
  </si>
  <si>
    <t xml:space="preserve">Gépész tervező:
Kiss László 
Okl. épületgépész mérnök 
G-1-01-11715 
</t>
  </si>
  <si>
    <t>Budapest</t>
  </si>
  <si>
    <t>71</t>
  </si>
  <si>
    <t>Elektromos energiaellátás, villanyszerelés</t>
  </si>
  <si>
    <t>71-000-1.6</t>
  </si>
  <si>
    <t xml:space="preserve">Meglévő villamos felszrelések kábelek - feszültség mentesítés utáni bontása, a hulladékok szakszerű kezelésével; </t>
  </si>
  <si>
    <t>klt</t>
  </si>
  <si>
    <t>71-001-1.2.1.1</t>
  </si>
  <si>
    <t>Védőcsövek Vastagfalú műanyag védőcsövek, oldalfalon vagy mennyezeten  falon kívüli szereléshez, egyedi tartóként alkalmazva, szakaszosan szerelve. átm. 16 mm</t>
  </si>
  <si>
    <t>Védőcsövek Vastagfalú műanyag védőcsövek, oldalfalon vagy mennyezeten  falon kívüli szereléshez, egyedi tartóként alkalmazva, szakaszosan szerelve. átm. 25 mm</t>
  </si>
  <si>
    <t>71-002-52.1-0335904</t>
  </si>
  <si>
    <t xml:space="preserve">Erősáramú kábelek Műanyag ér köpenyszigetelésű 0,6/1kV-os, rézerű kábelek, előre elkészített kábeltartó szerkezetre erősítve, két végén kábelfej kiképzéssel, szigetelési ellenállás méréssel, bekötve, kipróbálva, mérési jegyzőkönyvvel átadva. Tipus: NYY-J 0,6/1 kV  3x1,5 mm2  </t>
  </si>
  <si>
    <t xml:space="preserve">Erősáramú kábelek Műanyag ér köpenyszigetelésű 0,6/1kV-os, rézerű kábelek, előre elkészített kábeltartó szerkezetre erősítve, két végén kábelfej kiképzéssel, szigetelési ellenállás méréssel, bekötve, kipróbálva, mérési jegyzőkönyvvel átadva. Tipus: NYY-J 0,6/1 kV  4x1 mm2  </t>
  </si>
  <si>
    <t>Erősáramú kábelek Műanyag ér köpenyszigetelésű 0,6/1kV-os, rézerű kábelek, előre elkészített kábeltartó szerkezetre erősítve, két végén kábelfej kiképzéssel, szigetelési ellenállás méréssel, bekötve, kipróbálva, mérési jegyzőkönyvvel átadva. Tipus: NYY-J 0,6/1 kV  3x1 mm2</t>
  </si>
  <si>
    <t>Erősáramú kábelek Műanyag ér köpenyszigetelésű 0,6/1kV-os, rézerű kábelek, előre elkészített kábeltartó szerkezetre erősítve, két végén kábelfej kiképzéssel, szigetelési ellenállás méréssel, bekötve, kipróbálva, mérési jegyzőkönyvvel átadva. Tipus: NYY-J 0,6/1 kV  jelzőkábel 2x1 mm2 árnyékolt kábel</t>
  </si>
  <si>
    <t>Erősáramú kábelek Műanyag ér köpenyszigetelésű 0,6/1kV-os, rézerű kábelek, előre elkészített kábeltartó szerkezetre erősítve, két végén kábelfej kiképzéssel, szigetelési ellenállás méréssel, bekötve, kipróbálva, mérési jegyzőkönyvvel átadva. Tipus: NYY-J 0,6/1 kV  jelzőkábel 5x2,5 mm2 árnyékolt kábel</t>
  </si>
  <si>
    <t>71-004-2</t>
  </si>
  <si>
    <t>Kábelnyomvonalak kiépítése, OBO szerelvényekkel  Horganyzott, perforált fém kábeltálca, RKS 200x60 mm  idomokkal, összekötő szerelvényekkel, függesztve, rögzítve</t>
  </si>
  <si>
    <t>71-009-1.1.1-0122609</t>
  </si>
  <si>
    <t>NK jelű  GÉPÉSZETI ELOSZTÓ BERENDEZÉS Elosztó-berendezés a V1-V6  számú dokumentáció szerint, Tipus: Schnieder Electric; PRIZMA G+  - IP34 mérete: 800x600x240mm</t>
  </si>
  <si>
    <t>71-009-1.1.1-0122610</t>
  </si>
  <si>
    <t>Szinti elosztóba 1 db C 3x25A -3p  kismegszakító beépítése</t>
  </si>
  <si>
    <t>71-010-5.1-0151295</t>
  </si>
  <si>
    <t>Fénycsöves lámpatestek-  1x56W  IP54  PC opálbúrás , 1m-es csőingára függesztve</t>
  </si>
  <si>
    <t>akkumulátorozott kijáratmutató trev szerinti pictogrammal - IP44 60 perces áthidalási idővel</t>
  </si>
  <si>
    <t>váltó kapcsoló -IP 44 Tip: Sedna, krém színű</t>
  </si>
  <si>
    <t>dugaszoló aljzat, IP44 Tip: Sedna, krém színű</t>
  </si>
  <si>
    <t xml:space="preserve">IP44 védettségű rotációs,  ki-be kapcsoló; -   - 250V-16A -2s oldalfalra felszerelve, beüzemelve. </t>
  </si>
  <si>
    <t xml:space="preserve">IP44 védettségű rotációs,  átkapcsoló; -tip:  KKM0-20-6003 szivattyúk mellé  felszerelve, beüzemelve. </t>
  </si>
  <si>
    <t>71-010-5.1-0299300</t>
  </si>
  <si>
    <t xml:space="preserve">Előirányzat az ideiglenes áramellátás biztosítására az építkezés ideje alatt, áramvédő kapcsolóval, dugaljakkal, közüzemi díjak nélkül. </t>
  </si>
  <si>
    <t>Födém és faláttörések helyreállítása, tűzzárás azonos legyen az eredeti szerkezettel.</t>
  </si>
  <si>
    <t>Első felülvizsgálat az MSZ-EN 60364-711 szerint, minősítő írat készítésével.</t>
  </si>
  <si>
    <t>71-013-7.1-0310386</t>
  </si>
  <si>
    <t xml:space="preserve"> EPH gerinchálózat  szinti elosztóktól a betáp kábelek mellett vezetve az "A" pont szerinti elosztókhoz, védővezető  elhelyezése, bekötése M-1kV Cu 16 mm2 z/s préselhető bilincsekkel </t>
  </si>
  <si>
    <t>71-013-7.1-0310387</t>
  </si>
  <si>
    <t>Berendezések érintésvédelmi bekötéshez vezető M-1kV Cu 6 mm2 z/s préselhető bilincsekkel</t>
  </si>
  <si>
    <t>71-013-7.1-0310388</t>
  </si>
  <si>
    <t>EPH csatlakozó pont kialakítása a kazánházi elosztók mellett. Tip: OBO EPH sín</t>
  </si>
  <si>
    <t>71-013-7.1-0310389</t>
  </si>
  <si>
    <t>EPH kötések csőhálózaton</t>
  </si>
  <si>
    <t>71-013-7.1-0310390</t>
  </si>
  <si>
    <t>Érintésvédelmi mérési  jegyzőkönyv készíttetése, az új építésű hálózatokon.</t>
  </si>
  <si>
    <t xml:space="preserve">Generál tervező:
MG Építész Kft. 
1125 Budapest, Szarvas Gábor út 42/a
Dr. Márkus Gábor
É 01-4000
</t>
  </si>
  <si>
    <t>Építész</t>
  </si>
  <si>
    <t>12</t>
  </si>
  <si>
    <t>Felvonulási létesítmények</t>
  </si>
  <si>
    <t>45</t>
  </si>
  <si>
    <t>Fém nyílászáró és épületlakatos szerkezet elhelyezése</t>
  </si>
  <si>
    <t>90</t>
  </si>
  <si>
    <t>Takarítási munkák</t>
  </si>
  <si>
    <t>12-000-0-0000001</t>
  </si>
  <si>
    <t>Hulladéktároló konténer</t>
  </si>
  <si>
    <t>12-000-0-0000002</t>
  </si>
  <si>
    <t>Berendezések bevédése</t>
  </si>
  <si>
    <t>12-000-0-0000003</t>
  </si>
  <si>
    <t>Bútorok mozgatása</t>
  </si>
  <si>
    <t>12-005-8.1</t>
  </si>
  <si>
    <t>Felvonulási csatlakozóhely főkapcsolóval világítási és erőátviteli mérőhely részére</t>
  </si>
  <si>
    <t xml:space="preserve"> 120050008931</t>
  </si>
  <si>
    <t>45-000-2.1</t>
  </si>
  <si>
    <t>Rácsok, korlátok, kerítések bontása, idomacél rács vagy korlát, állagmegóvással</t>
  </si>
  <si>
    <t>45-004-12.1</t>
  </si>
  <si>
    <t>Elbontott kerítéselemek helyreállítása (rozsdamentesítés, hiánypótlás, festés) Helyreállított kerítéselemek visszahelyezése</t>
  </si>
  <si>
    <t>90-001-4</t>
  </si>
  <si>
    <t>Folyosók, lépcsőpihenők, közös helyiségek seprése</t>
  </si>
  <si>
    <t xml:space="preserve"> 900011176446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</si>
</sst>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4" formatCode="_-* #,##0\ _F_t_-;\-* #,##0\ _F_t_-;_-* &quot;-&quot;??\ _F_t_-;_-@_-"/>
    <numFmt numFmtId="165" formatCode="#,##0_ ;\-#,##0\ "/>
  </numFmts>
  <fonts count="24" x14ac:knownFonts="1">
    <font>
      <sz val="10"/>
      <name val="Arial"/>
      <charset val="1"/>
    </font>
    <font>
      <b/>
      <sz val="10"/>
      <name val="Times New Roman"/>
      <family val="1"/>
      <charset val="238"/>
    </font>
    <font>
      <b/>
      <sz val="10"/>
      <name val="Times New Roman"/>
      <family val="1"/>
      <charset val="238"/>
    </font>
    <font>
      <sz val="10"/>
      <name val="Times New Roman"/>
      <family val="1"/>
      <charset val="238"/>
    </font>
    <font>
      <b/>
      <sz val="10"/>
      <name val="Times New Roman"/>
      <family val="1"/>
      <charset val="238"/>
    </font>
    <font>
      <b/>
      <sz val="11"/>
      <name val="Times New Roman"/>
      <family val="1"/>
      <charset val="238"/>
    </font>
    <font>
      <b/>
      <sz val="14"/>
      <name val="Times New Roman"/>
      <family val="1"/>
      <charset val="238"/>
    </font>
    <font>
      <sz val="10"/>
      <name val="Times New Roman"/>
      <family val="1"/>
      <charset val="238"/>
    </font>
    <font>
      <sz val="10"/>
      <name val="Times New Roman"/>
      <family val="1"/>
      <charset val="238"/>
    </font>
    <font>
      <sz val="10"/>
      <name val="Times New Roman"/>
      <family val="1"/>
      <charset val="238"/>
    </font>
    <font>
      <sz val="10"/>
      <name val="Times New Roman"/>
      <family val="1"/>
      <charset val="238"/>
    </font>
    <font>
      <b/>
      <sz val="11"/>
      <name val="Times New Roman"/>
      <family val="1"/>
      <charset val="238"/>
    </font>
    <font>
      <sz val="10"/>
      <name val="Arial"/>
      <family val="2"/>
      <charset val="238"/>
    </font>
    <font>
      <sz val="10"/>
      <name val="Arial"/>
      <family val="2"/>
      <charset val="238"/>
    </font>
    <font>
      <b/>
      <sz val="16"/>
      <name val="Times New Roman"/>
      <family val="1"/>
      <charset val="238"/>
    </font>
    <font>
      <b/>
      <sz val="10"/>
      <name val="Arial"/>
      <family val="2"/>
      <charset val="238"/>
    </font>
    <font>
      <sz val="16"/>
      <name val="Times New Roman"/>
      <family val="1"/>
      <charset val="238"/>
    </font>
    <font>
      <b/>
      <sz val="10"/>
      <name val="Times New Roman"/>
      <family val="1"/>
      <charset val="238"/>
    </font>
    <font>
      <sz val="10"/>
      <name val="Times New Roman"/>
      <family val="1"/>
      <charset val="238"/>
    </font>
    <font>
      <b/>
      <sz val="11"/>
      <name val="Times New Roman"/>
      <family val="1"/>
      <charset val="238"/>
    </font>
    <font>
      <b/>
      <sz val="14"/>
      <name val="Times New Roman"/>
      <family val="1"/>
      <charset val="238"/>
    </font>
    <font>
      <b/>
      <sz val="10"/>
      <name val="Times New Roman"/>
      <charset val="1"/>
    </font>
    <font>
      <sz val="10"/>
      <name val="Times New Roman"/>
      <charset val="1"/>
    </font>
    <font>
      <b/>
      <sz val="11"/>
      <name val="Times New Roman"/>
      <charset val="1"/>
    </font>
  </fonts>
  <fills count="4">
    <fill>
      <patternFill patternType="none"/>
    </fill>
    <fill>
      <patternFill patternType="gray125"/>
    </fill>
    <fill>
      <patternFill patternType="solid">
        <fgColor indexed="22"/>
        <bgColor indexed="22"/>
      </patternFill>
    </fill>
    <fill>
      <patternFill patternType="solid">
        <fgColor theme="6" tint="0.79998168889431442"/>
        <bgColor indexed="64"/>
      </patternFill>
    </fill>
  </fills>
  <borders count="25">
    <border>
      <left/>
      <right/>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8"/>
      </top>
      <bottom style="thin">
        <color indexed="8"/>
      </bottom>
      <diagonal/>
    </border>
    <border>
      <left style="thin">
        <color indexed="22"/>
      </left>
      <right style="thin">
        <color indexed="22"/>
      </right>
      <top style="thin">
        <color indexed="8"/>
      </top>
      <bottom style="thin">
        <color indexed="8"/>
      </bottom>
      <diagonal/>
    </border>
    <border>
      <left style="thin">
        <color indexed="22"/>
      </left>
      <right style="thin">
        <color indexed="22"/>
      </right>
      <top style="thin">
        <color indexed="22"/>
      </top>
      <bottom style="thin">
        <color indexed="8"/>
      </bottom>
      <diagonal/>
    </border>
    <border>
      <left style="thin">
        <color indexed="22"/>
      </left>
      <right/>
      <top style="thin">
        <color indexed="22"/>
      </top>
      <bottom style="thin">
        <color indexed="8"/>
      </bottom>
      <diagonal/>
    </border>
    <border>
      <left/>
      <right/>
      <top style="thin">
        <color indexed="22"/>
      </top>
      <bottom style="thin">
        <color indexed="8"/>
      </bottom>
      <diagonal/>
    </border>
    <border>
      <left/>
      <right style="thin">
        <color indexed="22"/>
      </right>
      <top style="thin">
        <color indexed="22"/>
      </top>
      <bottom style="thin">
        <color indexed="8"/>
      </bottom>
      <diagonal/>
    </border>
  </borders>
  <cellStyleXfs count="5">
    <xf numFmtId="0" fontId="0" fillId="0" borderId="0" applyNumberFormat="0" applyFill="0" applyBorder="0" applyAlignment="0" applyProtection="0"/>
    <xf numFmtId="43" fontId="12"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2" fillId="0" borderId="0" applyNumberFormat="0" applyFill="0" applyBorder="0" applyAlignment="0" applyProtection="0"/>
  </cellStyleXfs>
  <cellXfs count="168">
    <xf numFmtId="0" fontId="0" fillId="0" borderId="0" xfId="0"/>
    <xf numFmtId="0" fontId="14" fillId="0" borderId="0" xfId="0" applyFont="1" applyAlignment="1">
      <alignment horizontal="center" vertical="center"/>
    </xf>
    <xf numFmtId="0" fontId="0" fillId="0" borderId="0" xfId="0" applyAlignment="1">
      <alignment vertical="center"/>
    </xf>
    <xf numFmtId="0" fontId="15" fillId="0" borderId="0" xfId="0" applyFont="1" applyAlignment="1">
      <alignment horizontal="center" vertical="center"/>
    </xf>
    <xf numFmtId="0" fontId="14" fillId="0" borderId="0" xfId="0" applyFont="1" applyAlignment="1">
      <alignment vertical="center"/>
    </xf>
    <xf numFmtId="164" fontId="0" fillId="0" borderId="0" xfId="0" applyNumberFormat="1" applyAlignment="1">
      <alignment vertical="center"/>
    </xf>
    <xf numFmtId="0" fontId="5" fillId="0" borderId="0" xfId="0" applyFont="1" applyFill="1" applyBorder="1" applyAlignment="1" applyProtection="1">
      <alignment vertical="center" wrapText="1"/>
    </xf>
    <xf numFmtId="164" fontId="11" fillId="0" borderId="0" xfId="1" applyNumberFormat="1" applyFont="1" applyFill="1" applyBorder="1" applyAlignment="1" applyProtection="1">
      <alignment horizontal="center" vertical="center" wrapText="1"/>
    </xf>
    <xf numFmtId="10" fontId="8" fillId="0" borderId="2" xfId="0" applyNumberFormat="1" applyFont="1" applyFill="1" applyBorder="1" applyAlignment="1" applyProtection="1">
      <alignment horizontal="right" vertical="center" wrapText="1"/>
    </xf>
    <xf numFmtId="0" fontId="1" fillId="2" borderId="8" xfId="0" applyFont="1" applyFill="1" applyBorder="1" applyAlignment="1" applyProtection="1">
      <alignment horizontal="left" vertical="center" wrapText="1"/>
    </xf>
    <xf numFmtId="0" fontId="2" fillId="2" borderId="10" xfId="0" applyFont="1" applyFill="1" applyBorder="1" applyAlignment="1" applyProtection="1">
      <alignment horizontal="center" vertical="center" wrapText="1"/>
    </xf>
    <xf numFmtId="0" fontId="3" fillId="0" borderId="11" xfId="0" applyFont="1" applyFill="1" applyBorder="1" applyAlignment="1" applyProtection="1">
      <alignment vertical="center" wrapText="1"/>
    </xf>
    <xf numFmtId="0" fontId="7" fillId="0" borderId="11" xfId="0" applyFont="1" applyFill="1" applyBorder="1" applyAlignment="1" applyProtection="1">
      <alignment vertical="center" wrapText="1"/>
    </xf>
    <xf numFmtId="0" fontId="5" fillId="0" borderId="13" xfId="0" applyFont="1" applyFill="1" applyBorder="1" applyAlignment="1" applyProtection="1">
      <alignment vertical="center" wrapText="1"/>
    </xf>
    <xf numFmtId="0" fontId="2" fillId="2" borderId="16" xfId="0" applyFont="1" applyFill="1" applyBorder="1" applyAlignment="1" applyProtection="1">
      <alignment horizontal="right" vertical="center" wrapText="1"/>
    </xf>
    <xf numFmtId="0" fontId="3" fillId="0" borderId="17" xfId="0" applyFont="1" applyFill="1" applyBorder="1" applyAlignment="1" applyProtection="1">
      <alignment vertical="center" wrapText="1"/>
    </xf>
    <xf numFmtId="10" fontId="8" fillId="0" borderId="17" xfId="0" applyNumberFormat="1" applyFont="1" applyFill="1" applyBorder="1" applyAlignment="1" applyProtection="1">
      <alignment horizontal="right" vertical="center" wrapText="1"/>
    </xf>
    <xf numFmtId="0" fontId="5" fillId="0" borderId="18"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14" fillId="0" borderId="2" xfId="0" applyFont="1" applyBorder="1" applyAlignment="1">
      <alignment vertical="center"/>
    </xf>
    <xf numFmtId="0" fontId="0" fillId="0" borderId="2" xfId="0" applyBorder="1" applyAlignment="1">
      <alignment vertical="center"/>
    </xf>
    <xf numFmtId="0" fontId="7" fillId="0" borderId="13" xfId="0" applyFont="1" applyFill="1" applyBorder="1" applyAlignment="1" applyProtection="1">
      <alignment vertical="center" wrapText="1"/>
    </xf>
    <xf numFmtId="10" fontId="8" fillId="0" borderId="14" xfId="0" applyNumberFormat="1" applyFont="1" applyFill="1" applyBorder="1" applyAlignment="1" applyProtection="1">
      <alignment horizontal="right" vertical="center" wrapText="1"/>
    </xf>
    <xf numFmtId="0" fontId="5" fillId="0" borderId="3" xfId="0" applyFont="1" applyFill="1" applyBorder="1" applyAlignment="1" applyProtection="1">
      <alignment vertical="center" wrapText="1"/>
    </xf>
    <xf numFmtId="0" fontId="0" fillId="0" borderId="4" xfId="0" applyBorder="1" applyAlignment="1">
      <alignment vertical="center"/>
    </xf>
    <xf numFmtId="0" fontId="2" fillId="2" borderId="0" xfId="0" applyFont="1" applyFill="1" applyBorder="1" applyAlignment="1" applyProtection="1">
      <alignment horizontal="center" vertical="center" wrapText="1"/>
    </xf>
    <xf numFmtId="164" fontId="4" fillId="0" borderId="0" xfId="1" applyNumberFormat="1" applyFont="1" applyFill="1" applyBorder="1" applyAlignment="1" applyProtection="1">
      <alignment vertical="center" wrapText="1"/>
    </xf>
    <xf numFmtId="164" fontId="7" fillId="0" borderId="0" xfId="1" applyNumberFormat="1" applyFont="1" applyFill="1" applyBorder="1" applyAlignment="1" applyProtection="1">
      <alignment vertical="center" wrapText="1"/>
    </xf>
    <xf numFmtId="164" fontId="3" fillId="0" borderId="0" xfId="1" applyNumberFormat="1" applyFont="1" applyFill="1" applyBorder="1" applyAlignment="1" applyProtection="1">
      <alignment vertical="center" wrapText="1"/>
    </xf>
    <xf numFmtId="164" fontId="0" fillId="0" borderId="0" xfId="1" applyNumberFormat="1" applyFont="1" applyBorder="1" applyAlignment="1">
      <alignment vertical="center"/>
    </xf>
    <xf numFmtId="0" fontId="2" fillId="2" borderId="9" xfId="0" applyFont="1" applyFill="1" applyBorder="1" applyAlignment="1" applyProtection="1">
      <alignment horizontal="center" vertical="center" wrapText="1"/>
    </xf>
    <xf numFmtId="0" fontId="18" fillId="0" borderId="21" xfId="0" applyFont="1" applyFill="1" applyBorder="1" applyAlignment="1" applyProtection="1">
      <alignment vertical="top" wrapText="1"/>
    </xf>
    <xf numFmtId="0" fontId="0" fillId="0" borderId="0" xfId="0"/>
    <xf numFmtId="0" fontId="17" fillId="2" borderId="19" xfId="0" applyFont="1" applyFill="1" applyBorder="1" applyAlignment="1" applyProtection="1">
      <alignment horizontal="left" vertical="top" wrapText="1"/>
    </xf>
    <xf numFmtId="0" fontId="17" fillId="2" borderId="19" xfId="0" applyFont="1" applyFill="1" applyBorder="1" applyAlignment="1" applyProtection="1">
      <alignment horizontal="right" vertical="top" wrapText="1"/>
    </xf>
    <xf numFmtId="0" fontId="18" fillId="0" borderId="0" xfId="0" applyFont="1" applyFill="1" applyBorder="1" applyAlignment="1" applyProtection="1">
      <alignment vertical="top" wrapText="1"/>
    </xf>
    <xf numFmtId="0" fontId="17" fillId="0" borderId="0" xfId="0" applyFont="1" applyFill="1" applyBorder="1" applyAlignment="1" applyProtection="1">
      <alignment vertical="top" wrapText="1"/>
    </xf>
    <xf numFmtId="0" fontId="18" fillId="0" borderId="0" xfId="0" applyFont="1" applyFill="1" applyBorder="1" applyAlignment="1" applyProtection="1">
      <alignment horizontal="right" vertical="top" wrapText="1"/>
    </xf>
    <xf numFmtId="0" fontId="19" fillId="0" borderId="20" xfId="0" applyFont="1" applyFill="1" applyBorder="1" applyAlignment="1" applyProtection="1">
      <alignment vertical="top" wrapText="1"/>
    </xf>
    <xf numFmtId="10" fontId="18" fillId="0" borderId="21" xfId="0" applyNumberFormat="1" applyFont="1" applyFill="1" applyBorder="1" applyAlignment="1" applyProtection="1">
      <alignment horizontal="right" vertical="top" wrapText="1"/>
    </xf>
    <xf numFmtId="3" fontId="17" fillId="2" borderId="19" xfId="0" applyNumberFormat="1" applyFont="1" applyFill="1" applyBorder="1" applyAlignment="1" applyProtection="1">
      <alignment horizontal="right" vertical="top" wrapText="1"/>
    </xf>
    <xf numFmtId="3" fontId="18" fillId="0" borderId="0" xfId="0" applyNumberFormat="1" applyFont="1" applyFill="1" applyBorder="1" applyAlignment="1" applyProtection="1">
      <alignment vertical="top" wrapText="1"/>
    </xf>
    <xf numFmtId="3" fontId="19" fillId="0" borderId="20" xfId="0" applyNumberFormat="1" applyFont="1" applyFill="1" applyBorder="1" applyAlignment="1" applyProtection="1">
      <alignment vertical="top" wrapText="1"/>
    </xf>
    <xf numFmtId="3" fontId="0" fillId="0" borderId="0" xfId="0" applyNumberFormat="1"/>
    <xf numFmtId="3" fontId="17" fillId="0" borderId="0" xfId="0" applyNumberFormat="1" applyFont="1" applyFill="1" applyBorder="1" applyAlignment="1" applyProtection="1">
      <alignment vertical="top" wrapText="1"/>
    </xf>
    <xf numFmtId="3" fontId="17" fillId="0" borderId="20" xfId="0" applyNumberFormat="1" applyFont="1" applyFill="1" applyBorder="1" applyAlignment="1" applyProtection="1">
      <alignment vertical="top" wrapText="1"/>
    </xf>
    <xf numFmtId="3" fontId="18" fillId="0" borderId="21" xfId="0" applyNumberFormat="1" applyFont="1" applyFill="1" applyBorder="1" applyAlignment="1" applyProtection="1">
      <alignment vertical="top" wrapText="1"/>
    </xf>
    <xf numFmtId="0" fontId="1" fillId="2" borderId="19" xfId="0" applyFont="1" applyFill="1" applyBorder="1" applyAlignment="1" applyProtection="1">
      <alignment horizontal="left" vertical="top" wrapText="1"/>
    </xf>
    <xf numFmtId="0" fontId="1" fillId="2" borderId="19" xfId="0" applyFont="1" applyFill="1" applyBorder="1" applyAlignment="1" applyProtection="1">
      <alignment horizontal="right" vertical="top" wrapText="1"/>
    </xf>
    <xf numFmtId="3" fontId="1" fillId="2" borderId="19" xfId="0" applyNumberFormat="1" applyFont="1" applyFill="1" applyBorder="1" applyAlignment="1" applyProtection="1">
      <alignment horizontal="right" vertical="top" wrapText="1"/>
    </xf>
    <xf numFmtId="0" fontId="3" fillId="0" borderId="0" xfId="0" applyFont="1" applyFill="1" applyBorder="1" applyAlignment="1" applyProtection="1">
      <alignment vertical="top" wrapText="1"/>
    </xf>
    <xf numFmtId="3" fontId="1" fillId="0" borderId="0" xfId="0" applyNumberFormat="1" applyFont="1" applyFill="1" applyBorder="1" applyAlignment="1" applyProtection="1">
      <alignment vertical="top" wrapText="1"/>
    </xf>
    <xf numFmtId="0" fontId="3" fillId="0" borderId="21" xfId="0" applyFont="1" applyFill="1" applyBorder="1" applyAlignment="1" applyProtection="1">
      <alignment vertical="top" wrapText="1"/>
    </xf>
    <xf numFmtId="10" fontId="3" fillId="0" borderId="21" xfId="0" applyNumberFormat="1" applyFont="1" applyFill="1" applyBorder="1" applyAlignment="1" applyProtection="1">
      <alignment horizontal="right" vertical="top" wrapText="1"/>
    </xf>
    <xf numFmtId="3" fontId="3" fillId="0" borderId="21" xfId="0" applyNumberFormat="1" applyFont="1" applyFill="1" applyBorder="1" applyAlignment="1" applyProtection="1">
      <alignment vertical="top" wrapText="1"/>
    </xf>
    <xf numFmtId="3" fontId="3" fillId="0" borderId="0" xfId="0" applyNumberFormat="1" applyFont="1" applyFill="1" applyBorder="1" applyAlignment="1" applyProtection="1">
      <alignment vertical="top" wrapText="1"/>
    </xf>
    <xf numFmtId="0" fontId="5" fillId="0" borderId="20" xfId="0" applyFont="1" applyFill="1" applyBorder="1" applyAlignment="1" applyProtection="1">
      <alignment vertical="top" wrapText="1"/>
    </xf>
    <xf numFmtId="1" fontId="1" fillId="2" borderId="19" xfId="0" applyNumberFormat="1" applyFont="1" applyFill="1" applyBorder="1" applyAlignment="1" applyProtection="1">
      <alignment horizontal="right" vertical="top" wrapText="1"/>
    </xf>
    <xf numFmtId="1" fontId="3" fillId="0" borderId="0" xfId="0" applyNumberFormat="1" applyFont="1" applyFill="1" applyBorder="1" applyAlignment="1" applyProtection="1">
      <alignment vertical="top" wrapText="1"/>
    </xf>
    <xf numFmtId="0" fontId="3" fillId="0" borderId="0" xfId="0" applyFont="1" applyFill="1" applyBorder="1" applyAlignment="1" applyProtection="1">
      <alignment horizontal="right" vertical="top" wrapText="1"/>
    </xf>
    <xf numFmtId="1" fontId="5" fillId="0" borderId="20" xfId="0" applyNumberFormat="1" applyFont="1" applyFill="1" applyBorder="1" applyAlignment="1" applyProtection="1">
      <alignment vertical="top" wrapText="1"/>
    </xf>
    <xf numFmtId="1" fontId="0" fillId="0" borderId="0" xfId="0" applyNumberFormat="1"/>
    <xf numFmtId="0" fontId="1" fillId="0" borderId="0" xfId="0" applyFont="1" applyFill="1" applyBorder="1" applyAlignment="1" applyProtection="1">
      <alignment vertical="top" wrapText="1"/>
    </xf>
    <xf numFmtId="3" fontId="5" fillId="0" borderId="20" xfId="0" applyNumberFormat="1" applyFont="1" applyFill="1" applyBorder="1" applyAlignment="1" applyProtection="1">
      <alignment vertical="top" wrapText="1"/>
    </xf>
    <xf numFmtId="3" fontId="1" fillId="0" borderId="20" xfId="0" applyNumberFormat="1" applyFont="1" applyFill="1" applyBorder="1" applyAlignment="1" applyProtection="1">
      <alignment vertical="top" wrapText="1"/>
    </xf>
    <xf numFmtId="1" fontId="17" fillId="2" borderId="19" xfId="0" applyNumberFormat="1" applyFont="1" applyFill="1" applyBorder="1" applyAlignment="1" applyProtection="1">
      <alignment horizontal="right" vertical="top" wrapText="1"/>
    </xf>
    <xf numFmtId="1" fontId="18" fillId="0" borderId="0" xfId="0" applyNumberFormat="1" applyFont="1" applyFill="1" applyBorder="1" applyAlignment="1" applyProtection="1">
      <alignment vertical="top" wrapText="1"/>
    </xf>
    <xf numFmtId="1" fontId="17" fillId="0" borderId="0" xfId="0" applyNumberFormat="1" applyFont="1" applyFill="1" applyBorder="1" applyAlignment="1" applyProtection="1">
      <alignment vertical="top" wrapText="1"/>
    </xf>
    <xf numFmtId="1" fontId="19" fillId="0" borderId="20" xfId="0" applyNumberFormat="1" applyFont="1" applyFill="1" applyBorder="1" applyAlignment="1" applyProtection="1">
      <alignment vertical="top" wrapText="1"/>
    </xf>
    <xf numFmtId="1" fontId="17" fillId="0" borderId="20" xfId="0" applyNumberFormat="1" applyFont="1" applyFill="1" applyBorder="1" applyAlignment="1" applyProtection="1">
      <alignment vertical="top" wrapText="1"/>
    </xf>
    <xf numFmtId="3" fontId="18" fillId="0" borderId="0" xfId="0" applyNumberFormat="1" applyFont="1" applyFill="1" applyBorder="1" applyAlignment="1" applyProtection="1">
      <alignment horizontal="right" vertical="top" wrapText="1"/>
    </xf>
    <xf numFmtId="0" fontId="3" fillId="0" borderId="0" xfId="0" applyFont="1" applyFill="1" applyBorder="1" applyAlignment="1" applyProtection="1">
      <alignment vertical="center" wrapText="1"/>
    </xf>
    <xf numFmtId="0" fontId="12" fillId="0" borderId="0" xfId="0" applyFont="1" applyAlignment="1">
      <alignment vertical="center"/>
    </xf>
    <xf numFmtId="14" fontId="0" fillId="0" borderId="0" xfId="0" applyNumberFormat="1" applyAlignment="1">
      <alignment vertical="center"/>
    </xf>
    <xf numFmtId="0" fontId="3" fillId="0" borderId="0" xfId="4" applyFont="1" applyFill="1" applyBorder="1" applyAlignment="1" applyProtection="1">
      <alignment vertical="center" wrapText="1"/>
    </xf>
    <xf numFmtId="0" fontId="0" fillId="0" borderId="0" xfId="0"/>
    <xf numFmtId="0" fontId="21" fillId="2" borderId="19" xfId="0" applyFont="1" applyFill="1" applyBorder="1" applyAlignment="1" applyProtection="1">
      <alignment horizontal="left" vertical="top" wrapText="1"/>
    </xf>
    <xf numFmtId="0" fontId="21" fillId="2" borderId="19" xfId="0" applyFont="1" applyFill="1" applyBorder="1" applyAlignment="1" applyProtection="1">
      <alignment horizontal="right" vertical="top" wrapText="1"/>
    </xf>
    <xf numFmtId="0" fontId="22" fillId="0" borderId="0" xfId="0" applyFont="1" applyFill="1" applyBorder="1" applyAlignment="1" applyProtection="1">
      <alignment vertical="top" wrapText="1"/>
    </xf>
    <xf numFmtId="0" fontId="23" fillId="0" borderId="20" xfId="0" applyFont="1" applyFill="1" applyBorder="1" applyAlignment="1" applyProtection="1">
      <alignment vertical="top" wrapText="1"/>
    </xf>
    <xf numFmtId="3" fontId="22" fillId="0" borderId="0" xfId="0" applyNumberFormat="1" applyFont="1" applyFill="1" applyBorder="1" applyAlignment="1" applyProtection="1">
      <alignment vertical="top" wrapText="1"/>
    </xf>
    <xf numFmtId="3" fontId="23" fillId="0" borderId="20" xfId="0" applyNumberFormat="1" applyFont="1" applyFill="1" applyBorder="1" applyAlignment="1" applyProtection="1">
      <alignment vertical="top" wrapText="1"/>
    </xf>
    <xf numFmtId="0" fontId="21" fillId="2" borderId="19" xfId="0" applyFont="1" applyFill="1" applyBorder="1" applyAlignment="1" applyProtection="1">
      <alignment horizontal="left" vertical="top" wrapText="1"/>
    </xf>
    <xf numFmtId="0" fontId="21" fillId="2" borderId="19" xfId="0" applyFont="1" applyFill="1" applyBorder="1" applyAlignment="1" applyProtection="1">
      <alignment horizontal="right" vertical="top" wrapText="1"/>
    </xf>
    <xf numFmtId="0" fontId="22" fillId="0" borderId="0" xfId="0" applyFont="1" applyFill="1" applyBorder="1" applyAlignment="1" applyProtection="1">
      <alignment vertical="top" wrapText="1"/>
    </xf>
    <xf numFmtId="0" fontId="21" fillId="0" borderId="0" xfId="0" applyFont="1" applyFill="1" applyBorder="1" applyAlignment="1" applyProtection="1">
      <alignment vertical="top" wrapText="1"/>
    </xf>
    <xf numFmtId="0" fontId="22" fillId="0" borderId="0" xfId="0" applyFont="1" applyFill="1" applyBorder="1" applyAlignment="1" applyProtection="1">
      <alignment horizontal="right" vertical="top" wrapText="1"/>
    </xf>
    <xf numFmtId="0" fontId="23" fillId="0" borderId="20" xfId="0" applyFont="1" applyFill="1" applyBorder="1" applyAlignment="1" applyProtection="1">
      <alignment vertical="top" wrapText="1"/>
    </xf>
    <xf numFmtId="3" fontId="22" fillId="0" borderId="0" xfId="0" applyNumberFormat="1" applyFont="1" applyFill="1" applyBorder="1" applyAlignment="1" applyProtection="1">
      <alignment vertical="top" wrapText="1"/>
    </xf>
    <xf numFmtId="3" fontId="23" fillId="0" borderId="20" xfId="0" applyNumberFormat="1" applyFont="1" applyFill="1" applyBorder="1" applyAlignment="1" applyProtection="1">
      <alignment vertical="top" wrapText="1"/>
    </xf>
    <xf numFmtId="3" fontId="21" fillId="0" borderId="0" xfId="0" applyNumberFormat="1" applyFont="1" applyFill="1" applyBorder="1" applyAlignment="1" applyProtection="1">
      <alignment vertical="top" wrapText="1"/>
    </xf>
    <xf numFmtId="3" fontId="21" fillId="0" borderId="20" xfId="0" applyNumberFormat="1" applyFont="1" applyFill="1" applyBorder="1" applyAlignment="1" applyProtection="1">
      <alignment vertical="top" wrapText="1"/>
    </xf>
    <xf numFmtId="0" fontId="21" fillId="2" borderId="19" xfId="0" applyFont="1" applyFill="1" applyBorder="1" applyAlignment="1" applyProtection="1">
      <alignment horizontal="left" vertical="top" wrapText="1"/>
    </xf>
    <xf numFmtId="0" fontId="21" fillId="2" borderId="19" xfId="0" applyFont="1" applyFill="1" applyBorder="1" applyAlignment="1" applyProtection="1">
      <alignment horizontal="right" vertical="top" wrapText="1"/>
    </xf>
    <xf numFmtId="0" fontId="22" fillId="0" borderId="0" xfId="0" applyFont="1" applyFill="1" applyBorder="1" applyAlignment="1" applyProtection="1">
      <alignment vertical="top" wrapText="1"/>
    </xf>
    <xf numFmtId="0" fontId="21" fillId="0" borderId="0" xfId="0" applyFont="1" applyFill="1" applyBorder="1" applyAlignment="1" applyProtection="1">
      <alignment vertical="top" wrapText="1"/>
    </xf>
    <xf numFmtId="0" fontId="22" fillId="0" borderId="0" xfId="0" applyFont="1" applyFill="1" applyBorder="1" applyAlignment="1" applyProtection="1">
      <alignment horizontal="right" vertical="top" wrapText="1"/>
    </xf>
    <xf numFmtId="0" fontId="23" fillId="0" borderId="20" xfId="0" applyFont="1" applyFill="1" applyBorder="1" applyAlignment="1" applyProtection="1">
      <alignment vertical="top" wrapText="1"/>
    </xf>
    <xf numFmtId="3" fontId="22" fillId="0" borderId="0" xfId="0" applyNumberFormat="1" applyFont="1" applyFill="1" applyBorder="1" applyAlignment="1" applyProtection="1">
      <alignment vertical="top" wrapText="1"/>
    </xf>
    <xf numFmtId="3" fontId="23" fillId="0" borderId="20" xfId="0" applyNumberFormat="1" applyFont="1" applyFill="1" applyBorder="1" applyAlignment="1" applyProtection="1">
      <alignment vertical="top" wrapText="1"/>
    </xf>
    <xf numFmtId="3" fontId="21" fillId="0" borderId="0" xfId="0" applyNumberFormat="1" applyFont="1" applyFill="1" applyBorder="1" applyAlignment="1" applyProtection="1">
      <alignment vertical="top" wrapText="1"/>
    </xf>
    <xf numFmtId="3" fontId="21" fillId="0" borderId="20" xfId="0" applyNumberFormat="1" applyFont="1" applyFill="1" applyBorder="1" applyAlignment="1" applyProtection="1">
      <alignment vertical="top" wrapText="1"/>
    </xf>
    <xf numFmtId="0" fontId="0" fillId="0" borderId="0" xfId="0"/>
    <xf numFmtId="0" fontId="21" fillId="2" borderId="19" xfId="0" applyFont="1" applyFill="1" applyBorder="1" applyAlignment="1" applyProtection="1">
      <alignment horizontal="left" vertical="top" wrapText="1"/>
    </xf>
    <xf numFmtId="0" fontId="21" fillId="2" borderId="19" xfId="0" applyFont="1" applyFill="1" applyBorder="1" applyAlignment="1" applyProtection="1">
      <alignment horizontal="right" vertical="top" wrapText="1"/>
    </xf>
    <xf numFmtId="0" fontId="22" fillId="0" borderId="0" xfId="0" applyFont="1" applyFill="1" applyBorder="1" applyAlignment="1" applyProtection="1">
      <alignment vertical="top" wrapText="1"/>
    </xf>
    <xf numFmtId="0" fontId="21" fillId="0" borderId="0" xfId="0" applyFont="1" applyFill="1" applyBorder="1" applyAlignment="1" applyProtection="1">
      <alignment vertical="top" wrapText="1"/>
    </xf>
    <xf numFmtId="0" fontId="22" fillId="0" borderId="0" xfId="0" applyFont="1" applyFill="1" applyBorder="1" applyAlignment="1" applyProtection="1">
      <alignment horizontal="right" vertical="top" wrapText="1"/>
    </xf>
    <xf numFmtId="0" fontId="23" fillId="0" borderId="20" xfId="0" applyFont="1" applyFill="1" applyBorder="1" applyAlignment="1" applyProtection="1">
      <alignment vertical="top" wrapText="1"/>
    </xf>
    <xf numFmtId="3" fontId="22" fillId="0" borderId="0" xfId="0" applyNumberFormat="1" applyFont="1" applyFill="1" applyBorder="1" applyAlignment="1" applyProtection="1">
      <alignment vertical="top" wrapText="1"/>
    </xf>
    <xf numFmtId="3" fontId="23" fillId="0" borderId="20" xfId="0" applyNumberFormat="1" applyFont="1" applyFill="1" applyBorder="1" applyAlignment="1" applyProtection="1">
      <alignment vertical="top" wrapText="1"/>
    </xf>
    <xf numFmtId="3" fontId="21" fillId="0" borderId="0" xfId="0" applyNumberFormat="1" applyFont="1" applyFill="1" applyBorder="1" applyAlignment="1" applyProtection="1">
      <alignment vertical="top" wrapText="1"/>
    </xf>
    <xf numFmtId="3" fontId="21" fillId="0" borderId="20" xfId="0" applyNumberFormat="1" applyFont="1" applyFill="1" applyBorder="1" applyAlignment="1" applyProtection="1">
      <alignment vertical="top" wrapText="1"/>
    </xf>
    <xf numFmtId="0" fontId="1" fillId="0" borderId="0" xfId="0" applyFont="1" applyFill="1" applyBorder="1" applyAlignment="1" applyProtection="1">
      <alignment horizontal="center" vertical="top" wrapText="1"/>
    </xf>
    <xf numFmtId="165" fontId="4" fillId="0" borderId="11" xfId="1" applyNumberFormat="1" applyFont="1" applyFill="1" applyBorder="1" applyAlignment="1" applyProtection="1">
      <alignment vertical="center" wrapText="1"/>
    </xf>
    <xf numFmtId="165" fontId="4" fillId="0" borderId="12" xfId="1" applyNumberFormat="1" applyFont="1" applyFill="1" applyBorder="1" applyAlignment="1" applyProtection="1">
      <alignment vertical="center" wrapText="1"/>
    </xf>
    <xf numFmtId="165" fontId="4" fillId="0" borderId="2" xfId="1" applyNumberFormat="1" applyFont="1" applyFill="1" applyBorder="1" applyAlignment="1" applyProtection="1">
      <alignment vertical="center" wrapText="1"/>
    </xf>
    <xf numFmtId="165" fontId="7" fillId="0" borderId="11" xfId="1" applyNumberFormat="1" applyFont="1" applyFill="1" applyBorder="1" applyAlignment="1" applyProtection="1">
      <alignment vertical="center" wrapText="1"/>
    </xf>
    <xf numFmtId="165" fontId="7" fillId="0" borderId="12" xfId="1" applyNumberFormat="1" applyFont="1" applyFill="1" applyBorder="1" applyAlignment="1" applyProtection="1">
      <alignment vertical="center" wrapText="1"/>
    </xf>
    <xf numFmtId="165" fontId="7" fillId="0" borderId="2" xfId="1" applyNumberFormat="1" applyFont="1" applyFill="1" applyBorder="1" applyAlignment="1" applyProtection="1">
      <alignment vertical="center" wrapText="1"/>
    </xf>
    <xf numFmtId="165" fontId="3" fillId="0" borderId="11" xfId="1" applyNumberFormat="1" applyFont="1" applyFill="1" applyBorder="1" applyAlignment="1" applyProtection="1">
      <alignment vertical="center" wrapText="1"/>
    </xf>
    <xf numFmtId="165" fontId="3" fillId="0" borderId="12" xfId="1" applyNumberFormat="1" applyFont="1" applyFill="1" applyBorder="1" applyAlignment="1" applyProtection="1">
      <alignment vertical="center" wrapText="1"/>
    </xf>
    <xf numFmtId="165" fontId="3" fillId="0" borderId="2" xfId="1" applyNumberFormat="1" applyFont="1" applyFill="1" applyBorder="1" applyAlignment="1" applyProtection="1">
      <alignment vertical="center" wrapText="1"/>
    </xf>
    <xf numFmtId="165" fontId="0" fillId="0" borderId="11" xfId="1" applyNumberFormat="1" applyFont="1" applyBorder="1" applyAlignment="1">
      <alignment vertical="center"/>
    </xf>
    <xf numFmtId="165" fontId="0" fillId="0" borderId="12" xfId="1" applyNumberFormat="1" applyFont="1" applyBorder="1" applyAlignment="1">
      <alignment vertical="center"/>
    </xf>
    <xf numFmtId="165" fontId="0" fillId="0" borderId="2" xfId="1" applyNumberFormat="1" applyFont="1" applyBorder="1" applyAlignment="1">
      <alignment vertical="center"/>
    </xf>
    <xf numFmtId="0" fontId="14" fillId="0" borderId="0" xfId="0" applyFont="1" applyAlignment="1">
      <alignment horizontal="center" vertical="center"/>
    </xf>
    <xf numFmtId="0" fontId="6" fillId="0" borderId="1"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65" fontId="11" fillId="0" borderId="13" xfId="1" applyNumberFormat="1" applyFont="1" applyFill="1" applyBorder="1" applyAlignment="1" applyProtection="1">
      <alignment horizontal="center" vertical="center" wrapText="1"/>
    </xf>
    <xf numFmtId="165" fontId="11" fillId="0" borderId="15" xfId="1" applyNumberFormat="1" applyFont="1" applyFill="1" applyBorder="1" applyAlignment="1" applyProtection="1">
      <alignment horizontal="center" vertical="center" wrapText="1"/>
    </xf>
    <xf numFmtId="165" fontId="9" fillId="0" borderId="11" xfId="1" applyNumberFormat="1" applyFont="1" applyFill="1" applyBorder="1" applyAlignment="1" applyProtection="1">
      <alignment horizontal="center" vertical="center" wrapText="1"/>
    </xf>
    <xf numFmtId="165" fontId="9" fillId="0" borderId="12" xfId="1" applyNumberFormat="1" applyFont="1" applyFill="1" applyBorder="1" applyAlignment="1" applyProtection="1">
      <alignment horizontal="center" vertical="center" wrapText="1"/>
    </xf>
    <xf numFmtId="165" fontId="10" fillId="0" borderId="11" xfId="1" applyNumberFormat="1" applyFont="1" applyFill="1" applyBorder="1" applyAlignment="1" applyProtection="1">
      <alignment horizontal="center" vertical="center" wrapText="1"/>
    </xf>
    <xf numFmtId="165" fontId="10" fillId="0" borderId="12" xfId="1" applyNumberFormat="1" applyFont="1" applyFill="1" applyBorder="1" applyAlignment="1" applyProtection="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Border="1" applyAlignment="1">
      <alignment horizontal="center" vertical="center"/>
    </xf>
    <xf numFmtId="165" fontId="9" fillId="0" borderId="2" xfId="1" applyNumberFormat="1" applyFont="1" applyFill="1" applyBorder="1" applyAlignment="1" applyProtection="1">
      <alignment horizontal="center" vertical="center" wrapText="1"/>
    </xf>
    <xf numFmtId="165" fontId="10" fillId="0" borderId="2" xfId="1" applyNumberFormat="1" applyFont="1" applyFill="1" applyBorder="1" applyAlignment="1" applyProtection="1">
      <alignment horizontal="center" vertical="center" wrapText="1"/>
    </xf>
    <xf numFmtId="165" fontId="11" fillId="0" borderId="14" xfId="1" applyNumberFormat="1" applyFont="1" applyFill="1" applyBorder="1" applyAlignment="1" applyProtection="1">
      <alignment horizontal="center" vertical="center" wrapText="1"/>
    </xf>
    <xf numFmtId="165" fontId="16" fillId="0" borderId="14" xfId="0" applyNumberFormat="1" applyFont="1" applyBorder="1" applyAlignment="1">
      <alignment horizontal="center" vertical="center"/>
    </xf>
    <xf numFmtId="165" fontId="16" fillId="0" borderId="15" xfId="0" applyNumberFormat="1" applyFont="1" applyBorder="1" applyAlignment="1">
      <alignment horizontal="center" vertical="center"/>
    </xf>
    <xf numFmtId="165" fontId="14" fillId="3" borderId="4" xfId="0" applyNumberFormat="1" applyFont="1" applyFill="1" applyBorder="1" applyAlignment="1">
      <alignment horizontal="center" vertical="center"/>
    </xf>
    <xf numFmtId="165" fontId="14" fillId="3" borderId="5" xfId="0" applyNumberFormat="1" applyFont="1" applyFill="1" applyBorder="1" applyAlignment="1">
      <alignment horizontal="center" vertical="center"/>
    </xf>
    <xf numFmtId="164" fontId="9" fillId="0" borderId="0" xfId="1" applyNumberFormat="1" applyFont="1" applyFill="1" applyBorder="1" applyAlignment="1" applyProtection="1">
      <alignment horizontal="center" vertical="center" wrapText="1"/>
    </xf>
    <xf numFmtId="164" fontId="10" fillId="0" borderId="0" xfId="1" applyNumberFormat="1" applyFont="1" applyFill="1" applyBorder="1" applyAlignment="1" applyProtection="1">
      <alignment horizontal="center" vertical="center" wrapText="1"/>
    </xf>
    <xf numFmtId="164" fontId="11" fillId="0" borderId="0" xfId="1" applyNumberFormat="1" applyFont="1" applyFill="1" applyBorder="1" applyAlignment="1" applyProtection="1">
      <alignment horizontal="center"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165" fontId="14" fillId="0" borderId="2" xfId="0" applyNumberFormat="1" applyFont="1" applyBorder="1" applyAlignment="1">
      <alignment horizontal="center" vertical="center"/>
    </xf>
    <xf numFmtId="165" fontId="14" fillId="0" borderId="12" xfId="0" applyNumberFormat="1" applyFont="1" applyBorder="1" applyAlignment="1">
      <alignment horizontal="center" vertical="center"/>
    </xf>
    <xf numFmtId="165" fontId="16" fillId="0" borderId="2" xfId="0" applyNumberFormat="1" applyFont="1" applyBorder="1" applyAlignment="1">
      <alignment horizontal="center" vertical="center"/>
    </xf>
    <xf numFmtId="165" fontId="16" fillId="0" borderId="12" xfId="0" applyNumberFormat="1" applyFont="1" applyBorder="1" applyAlignment="1">
      <alignment horizontal="center" vertical="center"/>
    </xf>
    <xf numFmtId="0" fontId="15" fillId="0" borderId="0" xfId="0" applyFont="1" applyAlignment="1">
      <alignment horizontal="center"/>
    </xf>
    <xf numFmtId="0" fontId="1" fillId="0" borderId="0" xfId="0" applyFont="1" applyFill="1" applyBorder="1" applyAlignment="1" applyProtection="1">
      <alignment horizontal="center" vertical="top" wrapText="1"/>
    </xf>
    <xf numFmtId="3" fontId="18" fillId="0" borderId="0" xfId="0" applyNumberFormat="1" applyFont="1" applyFill="1" applyBorder="1" applyAlignment="1" applyProtection="1">
      <alignment horizontal="center" vertical="top" wrapText="1"/>
    </xf>
    <xf numFmtId="3" fontId="18" fillId="0" borderId="21" xfId="0" applyNumberFormat="1" applyFont="1" applyFill="1" applyBorder="1" applyAlignment="1" applyProtection="1">
      <alignment horizontal="center" vertical="top" wrapText="1"/>
    </xf>
    <xf numFmtId="3" fontId="19" fillId="0" borderId="20" xfId="0" applyNumberFormat="1" applyFont="1" applyFill="1" applyBorder="1" applyAlignment="1" applyProtection="1">
      <alignment horizontal="center" vertical="top" wrapText="1"/>
    </xf>
    <xf numFmtId="0" fontId="20" fillId="0" borderId="21" xfId="0" applyFont="1" applyFill="1" applyBorder="1" applyAlignment="1" applyProtection="1">
      <alignment horizontal="center" vertical="top" wrapText="1"/>
    </xf>
    <xf numFmtId="3" fontId="3" fillId="0" borderId="0" xfId="0" applyNumberFormat="1" applyFont="1" applyFill="1" applyBorder="1" applyAlignment="1" applyProtection="1">
      <alignment horizontal="center" vertical="top" wrapText="1"/>
    </xf>
    <xf numFmtId="3" fontId="5" fillId="0" borderId="20" xfId="0" applyNumberFormat="1" applyFont="1" applyFill="1" applyBorder="1" applyAlignment="1" applyProtection="1">
      <alignment horizontal="center" vertical="top" wrapText="1"/>
    </xf>
    <xf numFmtId="0" fontId="6" fillId="0" borderId="21" xfId="0" applyFont="1" applyFill="1" applyBorder="1" applyAlignment="1" applyProtection="1">
      <alignment horizontal="center" vertical="top" wrapText="1"/>
    </xf>
    <xf numFmtId="3" fontId="3" fillId="0" borderId="21" xfId="0" applyNumberFormat="1" applyFont="1" applyFill="1" applyBorder="1" applyAlignment="1" applyProtection="1">
      <alignment horizontal="center" vertical="top" wrapText="1"/>
    </xf>
    <xf numFmtId="0" fontId="6" fillId="0" borderId="22" xfId="0" applyFont="1" applyFill="1" applyBorder="1" applyAlignment="1" applyProtection="1">
      <alignment horizontal="center" vertical="top" wrapText="1"/>
    </xf>
    <xf numFmtId="0" fontId="6" fillId="0" borderId="23" xfId="0" applyFont="1" applyFill="1" applyBorder="1" applyAlignment="1" applyProtection="1">
      <alignment horizontal="center" vertical="top" wrapText="1"/>
    </xf>
    <xf numFmtId="0" fontId="6" fillId="0" borderId="24" xfId="0" applyFont="1" applyFill="1" applyBorder="1" applyAlignment="1" applyProtection="1">
      <alignment horizontal="center" vertical="top" wrapText="1"/>
    </xf>
  </cellXfs>
  <cellStyles count="5">
    <cellStyle name="Ezres" xfId="1" builtinId="3"/>
    <cellStyle name="Ezres 2" xfId="3"/>
    <cellStyle name="Normál" xfId="0" builtinId="0"/>
    <cellStyle name="Normál 2" xfId="2"/>
    <cellStyle name="Normá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2"/>
  <sheetViews>
    <sheetView tabSelected="1" view="pageBreakPreview" zoomScale="60" zoomScaleNormal="100" workbookViewId="0">
      <selection activeCell="H10" sqref="H10"/>
    </sheetView>
  </sheetViews>
  <sheetFormatPr defaultRowHeight="12.75" x14ac:dyDescent="0.2"/>
  <cols>
    <col min="1" max="1" width="32.42578125" style="2" customWidth="1"/>
    <col min="2" max="2" width="7.28515625" style="2" customWidth="1"/>
    <col min="3" max="18" width="11.7109375" style="2" customWidth="1"/>
    <col min="19" max="19" width="9.140625" style="2"/>
    <col min="20" max="20" width="14.7109375" style="2" bestFit="1" customWidth="1"/>
    <col min="21" max="16384" width="9.140625" style="2"/>
  </cols>
  <sheetData>
    <row r="1" spans="1:18" ht="20.25" x14ac:dyDescent="0.2">
      <c r="A1" s="126" t="s">
        <v>25</v>
      </c>
      <c r="B1" s="126"/>
      <c r="C1" s="126"/>
      <c r="D1" s="126"/>
      <c r="E1" s="126"/>
      <c r="F1" s="126"/>
      <c r="G1" s="126"/>
      <c r="H1" s="126"/>
      <c r="I1" s="126"/>
      <c r="J1" s="126"/>
      <c r="K1" s="126"/>
      <c r="L1" s="126"/>
      <c r="M1" s="126"/>
      <c r="N1" s="126"/>
      <c r="O1" s="126"/>
      <c r="P1" s="126"/>
      <c r="Q1" s="126"/>
      <c r="R1" s="126"/>
    </row>
    <row r="2" spans="1:18" ht="20.25" x14ac:dyDescent="0.2">
      <c r="A2" s="126" t="s">
        <v>19</v>
      </c>
      <c r="B2" s="126"/>
      <c r="C2" s="126"/>
      <c r="D2" s="126"/>
      <c r="E2" s="126"/>
      <c r="F2" s="126"/>
      <c r="G2" s="126"/>
      <c r="H2" s="126"/>
      <c r="I2" s="126"/>
      <c r="J2" s="126"/>
      <c r="K2" s="126"/>
      <c r="L2" s="126"/>
      <c r="M2" s="126"/>
      <c r="N2" s="126"/>
      <c r="O2" s="126"/>
      <c r="P2" s="126"/>
      <c r="Q2" s="126"/>
      <c r="R2" s="126"/>
    </row>
    <row r="3" spans="1:18" ht="18" customHeight="1" x14ac:dyDescent="0.2">
      <c r="A3" s="1"/>
    </row>
    <row r="4" spans="1:18" ht="80.25" customHeight="1" x14ac:dyDescent="0.2">
      <c r="A4" s="74" t="s">
        <v>424</v>
      </c>
    </row>
    <row r="5" spans="1:18" ht="50.25" customHeight="1" x14ac:dyDescent="0.2">
      <c r="A5" s="71" t="s">
        <v>381</v>
      </c>
    </row>
    <row r="6" spans="1:18" ht="18.75" x14ac:dyDescent="0.2">
      <c r="A6" s="127" t="s">
        <v>3</v>
      </c>
      <c r="B6" s="128"/>
      <c r="C6" s="128"/>
      <c r="D6" s="128"/>
      <c r="E6" s="128"/>
      <c r="F6" s="128"/>
      <c r="G6" s="128"/>
      <c r="H6" s="128"/>
      <c r="I6" s="128"/>
      <c r="J6" s="128"/>
      <c r="K6" s="128"/>
      <c r="L6" s="128"/>
      <c r="M6" s="128"/>
      <c r="N6" s="128"/>
      <c r="O6" s="128"/>
      <c r="P6" s="128"/>
      <c r="Q6" s="128"/>
      <c r="R6" s="128"/>
    </row>
    <row r="7" spans="1:18" ht="24.75" customHeight="1" thickBot="1" x14ac:dyDescent="0.25">
      <c r="A7" s="128"/>
      <c r="B7" s="128"/>
      <c r="C7" s="128"/>
      <c r="D7" s="128"/>
      <c r="E7" s="128"/>
      <c r="F7" s="128"/>
      <c r="G7" s="128"/>
      <c r="H7" s="128"/>
      <c r="I7" s="128"/>
      <c r="J7" s="128"/>
      <c r="K7" s="128"/>
      <c r="L7" s="128"/>
      <c r="M7" s="128"/>
      <c r="N7" s="128"/>
      <c r="O7" s="128"/>
      <c r="P7" s="128"/>
      <c r="Q7" s="128"/>
    </row>
    <row r="8" spans="1:18" s="3" customFormat="1" ht="20.100000000000001" customHeight="1" thickBot="1" x14ac:dyDescent="0.25">
      <c r="A8" s="137"/>
      <c r="B8" s="137"/>
      <c r="C8" s="135" t="s">
        <v>22</v>
      </c>
      <c r="D8" s="136"/>
      <c r="E8" s="136" t="s">
        <v>20</v>
      </c>
      <c r="F8" s="136"/>
      <c r="G8" s="136" t="s">
        <v>23</v>
      </c>
      <c r="H8" s="136"/>
      <c r="I8" s="136" t="s">
        <v>24</v>
      </c>
      <c r="J8" s="136"/>
      <c r="K8" s="136" t="s">
        <v>26</v>
      </c>
      <c r="L8" s="136"/>
      <c r="M8" s="136" t="s">
        <v>27</v>
      </c>
      <c r="N8" s="136"/>
      <c r="O8" s="137"/>
      <c r="P8" s="137"/>
      <c r="Q8" s="137"/>
      <c r="R8" s="137"/>
    </row>
    <row r="9" spans="1:18" ht="20.100000000000001" customHeight="1" x14ac:dyDescent="0.2">
      <c r="A9" s="9" t="s">
        <v>0</v>
      </c>
      <c r="B9" s="14"/>
      <c r="C9" s="18" t="s">
        <v>1</v>
      </c>
      <c r="D9" s="10" t="s">
        <v>2</v>
      </c>
      <c r="E9" s="18" t="s">
        <v>1</v>
      </c>
      <c r="F9" s="10" t="s">
        <v>2</v>
      </c>
      <c r="G9" s="18" t="s">
        <v>1</v>
      </c>
      <c r="H9" s="10" t="s">
        <v>2</v>
      </c>
      <c r="I9" s="18" t="s">
        <v>1</v>
      </c>
      <c r="J9" s="30" t="s">
        <v>2</v>
      </c>
      <c r="K9" s="18" t="s">
        <v>1</v>
      </c>
      <c r="L9" s="30" t="s">
        <v>2</v>
      </c>
      <c r="M9" s="18" t="s">
        <v>1</v>
      </c>
      <c r="N9" s="30" t="s">
        <v>2</v>
      </c>
      <c r="O9" s="25"/>
      <c r="P9" s="25"/>
      <c r="Q9" s="25"/>
      <c r="R9" s="25"/>
    </row>
    <row r="10" spans="1:18" ht="19.5" customHeight="1" x14ac:dyDescent="0.2">
      <c r="A10" s="11" t="s">
        <v>4</v>
      </c>
      <c r="B10" s="15"/>
      <c r="C10" s="114">
        <f>ROUND('54 fűtés'!C9,0)</f>
        <v>0</v>
      </c>
      <c r="D10" s="115">
        <f>ROUND('54 fűtés'!D9,0)</f>
        <v>0</v>
      </c>
      <c r="E10" s="114">
        <f>ROUND('54 gáz'!C9,0)</f>
        <v>0</v>
      </c>
      <c r="F10" s="115">
        <f>ROUND('54 gáz'!D9,0)</f>
        <v>0</v>
      </c>
      <c r="G10" s="114">
        <f>ROUND('54 víz'!C9,0)</f>
        <v>0</v>
      </c>
      <c r="H10" s="115">
        <f>ROUND('54 víz'!D9,0)</f>
        <v>0</v>
      </c>
      <c r="I10" s="114">
        <f>ROUND('54 organizáció'!C9,0)</f>
        <v>0</v>
      </c>
      <c r="J10" s="116">
        <f>ROUND('54 organizáció'!D9,0)</f>
        <v>0</v>
      </c>
      <c r="K10" s="114">
        <f>ROUND('54 építész'!C9,0)</f>
        <v>0</v>
      </c>
      <c r="L10" s="116">
        <f>ROUND('54 építész'!D9,0)</f>
        <v>0</v>
      </c>
      <c r="M10" s="114">
        <f>ROUND('54 elektromos'!C9,0)</f>
        <v>0</v>
      </c>
      <c r="N10" s="116">
        <f>ROUND('54 elektromos 00'!D2,0)</f>
        <v>0</v>
      </c>
      <c r="O10" s="26"/>
      <c r="P10" s="26"/>
      <c r="Q10" s="26"/>
      <c r="R10" s="26"/>
    </row>
    <row r="11" spans="1:18" ht="19.5" customHeight="1" x14ac:dyDescent="0.2">
      <c r="A11" s="12" t="s">
        <v>5</v>
      </c>
      <c r="B11" s="16">
        <v>0</v>
      </c>
      <c r="C11" s="117">
        <v>0</v>
      </c>
      <c r="D11" s="118">
        <f>ROUND(D10*B11,0)</f>
        <v>0</v>
      </c>
      <c r="E11" s="117">
        <v>0</v>
      </c>
      <c r="F11" s="118">
        <f>ROUND(F10*B11,0)</f>
        <v>0</v>
      </c>
      <c r="G11" s="117">
        <v>0</v>
      </c>
      <c r="H11" s="118">
        <f>ROUND(H10*B11,0)</f>
        <v>0</v>
      </c>
      <c r="I11" s="117">
        <v>0</v>
      </c>
      <c r="J11" s="119">
        <f>ROUND(J10*B11,0)</f>
        <v>0</v>
      </c>
      <c r="K11" s="117">
        <v>0</v>
      </c>
      <c r="L11" s="119">
        <f>ROUND(L10*D11,0)</f>
        <v>0</v>
      </c>
      <c r="M11" s="117">
        <v>0</v>
      </c>
      <c r="N11" s="119">
        <f>ROUND(N10*F11,0)</f>
        <v>0</v>
      </c>
      <c r="O11" s="27"/>
      <c r="P11" s="27"/>
      <c r="Q11" s="27"/>
      <c r="R11" s="27"/>
    </row>
    <row r="12" spans="1:18" ht="19.5" customHeight="1" x14ac:dyDescent="0.2">
      <c r="A12" s="11" t="s">
        <v>6</v>
      </c>
      <c r="B12" s="15"/>
      <c r="C12" s="120">
        <f t="shared" ref="C12:J12" si="0">ROUND(C11+C10,0)</f>
        <v>0</v>
      </c>
      <c r="D12" s="121">
        <f t="shared" si="0"/>
        <v>0</v>
      </c>
      <c r="E12" s="120">
        <f t="shared" si="0"/>
        <v>0</v>
      </c>
      <c r="F12" s="121">
        <f t="shared" si="0"/>
        <v>0</v>
      </c>
      <c r="G12" s="120">
        <f t="shared" si="0"/>
        <v>0</v>
      </c>
      <c r="H12" s="121">
        <f t="shared" si="0"/>
        <v>0</v>
      </c>
      <c r="I12" s="120">
        <f t="shared" si="0"/>
        <v>0</v>
      </c>
      <c r="J12" s="122">
        <f t="shared" si="0"/>
        <v>0</v>
      </c>
      <c r="K12" s="120">
        <f t="shared" ref="K12:N12" si="1">ROUND(K11+K10,0)</f>
        <v>0</v>
      </c>
      <c r="L12" s="122">
        <f t="shared" si="1"/>
        <v>0</v>
      </c>
      <c r="M12" s="120">
        <f t="shared" si="1"/>
        <v>0</v>
      </c>
      <c r="N12" s="122">
        <f t="shared" si="1"/>
        <v>0</v>
      </c>
      <c r="O12" s="28"/>
      <c r="P12" s="28"/>
      <c r="Q12" s="28"/>
      <c r="R12" s="28"/>
    </row>
    <row r="13" spans="1:18" ht="19.5" customHeight="1" x14ac:dyDescent="0.2">
      <c r="A13" s="11" t="s">
        <v>7</v>
      </c>
      <c r="B13" s="15"/>
      <c r="C13" s="120">
        <f>ROUND(C12,0)</f>
        <v>0</v>
      </c>
      <c r="D13" s="121">
        <v>0</v>
      </c>
      <c r="E13" s="120">
        <f>ROUND(E12,0)</f>
        <v>0</v>
      </c>
      <c r="F13" s="121">
        <v>0</v>
      </c>
      <c r="G13" s="120">
        <f>ROUND(G12,0)</f>
        <v>0</v>
      </c>
      <c r="H13" s="121">
        <v>0</v>
      </c>
      <c r="I13" s="120">
        <f>ROUND(I12,0)</f>
        <v>0</v>
      </c>
      <c r="J13" s="122">
        <v>0</v>
      </c>
      <c r="K13" s="120">
        <f>ROUND(K12,0)</f>
        <v>0</v>
      </c>
      <c r="L13" s="122">
        <v>0</v>
      </c>
      <c r="M13" s="120">
        <f>ROUND(M12,0)</f>
        <v>0</v>
      </c>
      <c r="N13" s="122">
        <v>0</v>
      </c>
      <c r="O13" s="28"/>
      <c r="P13" s="28"/>
      <c r="Q13" s="28"/>
      <c r="R13" s="28"/>
    </row>
    <row r="14" spans="1:18" ht="19.5" customHeight="1" x14ac:dyDescent="0.2">
      <c r="A14" s="12" t="s">
        <v>8</v>
      </c>
      <c r="B14" s="16">
        <v>0</v>
      </c>
      <c r="C14" s="117">
        <f>ROUND(C13*B14,0)</f>
        <v>0</v>
      </c>
      <c r="D14" s="118">
        <v>0</v>
      </c>
      <c r="E14" s="117">
        <f>ROUND(E13*B14,0)</f>
        <v>0</v>
      </c>
      <c r="F14" s="118">
        <v>0</v>
      </c>
      <c r="G14" s="117">
        <f>ROUND(G13*B14,0)</f>
        <v>0</v>
      </c>
      <c r="H14" s="118">
        <v>0</v>
      </c>
      <c r="I14" s="117">
        <f>ROUND(I13*B14,0)</f>
        <v>0</v>
      </c>
      <c r="J14" s="119">
        <v>0</v>
      </c>
      <c r="K14" s="117">
        <f>ROUND(K13*D14,0)</f>
        <v>0</v>
      </c>
      <c r="L14" s="119">
        <v>0</v>
      </c>
      <c r="M14" s="117">
        <f>ROUND(M13*F14,0)</f>
        <v>0</v>
      </c>
      <c r="N14" s="119">
        <v>0</v>
      </c>
      <c r="O14" s="27"/>
      <c r="P14" s="27"/>
      <c r="Q14" s="27"/>
      <c r="R14" s="27"/>
    </row>
    <row r="15" spans="1:18" ht="19.5" customHeight="1" x14ac:dyDescent="0.2">
      <c r="A15" s="11" t="s">
        <v>9</v>
      </c>
      <c r="B15" s="15"/>
      <c r="C15" s="120">
        <f>ROUND(C14+C13,0)</f>
        <v>0</v>
      </c>
      <c r="D15" s="121">
        <v>0</v>
      </c>
      <c r="E15" s="120">
        <f>ROUND(E14+E13,0)</f>
        <v>0</v>
      </c>
      <c r="F15" s="121">
        <v>0</v>
      </c>
      <c r="G15" s="120">
        <f>ROUND(G14+G13,0)</f>
        <v>0</v>
      </c>
      <c r="H15" s="121">
        <v>0</v>
      </c>
      <c r="I15" s="120">
        <f>ROUND(I14+I13,0)</f>
        <v>0</v>
      </c>
      <c r="J15" s="122">
        <v>0</v>
      </c>
      <c r="K15" s="120">
        <f>ROUND(K14+K13,0)</f>
        <v>0</v>
      </c>
      <c r="L15" s="122">
        <v>0</v>
      </c>
      <c r="M15" s="120">
        <f>ROUND(M14+M13,0)</f>
        <v>0</v>
      </c>
      <c r="N15" s="122">
        <v>0</v>
      </c>
      <c r="O15" s="28"/>
      <c r="P15" s="28"/>
      <c r="Q15" s="28"/>
      <c r="R15" s="28"/>
    </row>
    <row r="16" spans="1:18" ht="19.5" customHeight="1" x14ac:dyDescent="0.2">
      <c r="A16" s="12" t="s">
        <v>10</v>
      </c>
      <c r="B16" s="16">
        <v>0</v>
      </c>
      <c r="C16" s="117">
        <f>ROUND(C15*B16,0)</f>
        <v>0</v>
      </c>
      <c r="D16" s="118">
        <v>0</v>
      </c>
      <c r="E16" s="117">
        <f>ROUND(E15*B16,0)</f>
        <v>0</v>
      </c>
      <c r="F16" s="118">
        <v>0</v>
      </c>
      <c r="G16" s="117">
        <f>ROUND(G15*B16,0)</f>
        <v>0</v>
      </c>
      <c r="H16" s="118">
        <v>0</v>
      </c>
      <c r="I16" s="117">
        <f>ROUND(I15*B16,0)</f>
        <v>0</v>
      </c>
      <c r="J16" s="119">
        <v>0</v>
      </c>
      <c r="K16" s="117">
        <f>ROUND(K15*D16,0)</f>
        <v>0</v>
      </c>
      <c r="L16" s="119">
        <v>0</v>
      </c>
      <c r="M16" s="117">
        <f>ROUND(M15*F16,0)</f>
        <v>0</v>
      </c>
      <c r="N16" s="119">
        <v>0</v>
      </c>
      <c r="O16" s="27"/>
      <c r="P16" s="27"/>
      <c r="Q16" s="27"/>
      <c r="R16" s="27"/>
    </row>
    <row r="17" spans="1:20" ht="19.5" customHeight="1" x14ac:dyDescent="0.2">
      <c r="A17" s="11" t="s">
        <v>11</v>
      </c>
      <c r="B17" s="15"/>
      <c r="C17" s="120">
        <v>0</v>
      </c>
      <c r="D17" s="121">
        <f>ROUND(D12,0)</f>
        <v>0</v>
      </c>
      <c r="E17" s="120">
        <v>0</v>
      </c>
      <c r="F17" s="121">
        <f>ROUND(F12,0)</f>
        <v>0</v>
      </c>
      <c r="G17" s="120">
        <v>0</v>
      </c>
      <c r="H17" s="121">
        <f>ROUND(H12,0)</f>
        <v>0</v>
      </c>
      <c r="I17" s="120">
        <v>0</v>
      </c>
      <c r="J17" s="122">
        <f>ROUND(J12,0)</f>
        <v>0</v>
      </c>
      <c r="K17" s="120">
        <v>0</v>
      </c>
      <c r="L17" s="122">
        <f>ROUND(L12,0)</f>
        <v>0</v>
      </c>
      <c r="M17" s="120">
        <v>0</v>
      </c>
      <c r="N17" s="122">
        <f>ROUND(N12,0)</f>
        <v>0</v>
      </c>
      <c r="O17" s="28"/>
      <c r="P17" s="28"/>
      <c r="Q17" s="28"/>
      <c r="R17" s="28"/>
    </row>
    <row r="18" spans="1:20" ht="19.5" customHeight="1" x14ac:dyDescent="0.2">
      <c r="A18" s="12" t="s">
        <v>12</v>
      </c>
      <c r="B18" s="16">
        <v>0</v>
      </c>
      <c r="C18" s="117">
        <v>0</v>
      </c>
      <c r="D18" s="118">
        <f>ROUND(D17*B18,0)</f>
        <v>0</v>
      </c>
      <c r="E18" s="117">
        <v>0</v>
      </c>
      <c r="F18" s="118">
        <f>ROUND(F17*B18,0)</f>
        <v>0</v>
      </c>
      <c r="G18" s="117">
        <v>0</v>
      </c>
      <c r="H18" s="118">
        <f>ROUND(H17*B18,0)</f>
        <v>0</v>
      </c>
      <c r="I18" s="117">
        <v>0</v>
      </c>
      <c r="J18" s="119">
        <f>ROUND(J17*B18,0)</f>
        <v>0</v>
      </c>
      <c r="K18" s="117">
        <v>0</v>
      </c>
      <c r="L18" s="119">
        <f>ROUND(L17*D18,0)</f>
        <v>0</v>
      </c>
      <c r="M18" s="117">
        <v>0</v>
      </c>
      <c r="N18" s="119">
        <f>ROUND(N17*F18,0)</f>
        <v>0</v>
      </c>
      <c r="O18" s="27"/>
      <c r="P18" s="27"/>
      <c r="Q18" s="27"/>
      <c r="R18" s="27"/>
    </row>
    <row r="19" spans="1:20" ht="19.5" customHeight="1" x14ac:dyDescent="0.2">
      <c r="A19" s="11" t="s">
        <v>13</v>
      </c>
      <c r="B19" s="15"/>
      <c r="C19" s="131">
        <f>ROUND(C16+C15+D17+D18,0)</f>
        <v>0</v>
      </c>
      <c r="D19" s="132"/>
      <c r="E19" s="131">
        <f>ROUND(E16+E15+F17+F18,0)</f>
        <v>0</v>
      </c>
      <c r="F19" s="132"/>
      <c r="G19" s="131">
        <f>ROUND(G16+G15+H17+H18,0)</f>
        <v>0</v>
      </c>
      <c r="H19" s="132"/>
      <c r="I19" s="131">
        <f>ROUND(I16+I15+J17+J18,0)</f>
        <v>0</v>
      </c>
      <c r="J19" s="138"/>
      <c r="K19" s="131">
        <f>ROUND(K16+K15+L17+L18,0)</f>
        <v>0</v>
      </c>
      <c r="L19" s="138"/>
      <c r="M19" s="131">
        <f>ROUND(M16+M15+N17+N18,0)</f>
        <v>0</v>
      </c>
      <c r="N19" s="138"/>
      <c r="O19" s="145"/>
      <c r="P19" s="145"/>
      <c r="Q19" s="145"/>
      <c r="R19" s="145"/>
      <c r="T19" s="5"/>
    </row>
    <row r="20" spans="1:20" ht="19.5" customHeight="1" x14ac:dyDescent="0.2">
      <c r="A20" s="12" t="s">
        <v>14</v>
      </c>
      <c r="B20" s="16">
        <v>0.05</v>
      </c>
      <c r="C20" s="133">
        <f>ROUND(C19*B20,0)</f>
        <v>0</v>
      </c>
      <c r="D20" s="134"/>
      <c r="E20" s="133">
        <f>ROUND(E19*B20,0)</f>
        <v>0</v>
      </c>
      <c r="F20" s="134"/>
      <c r="G20" s="133">
        <f>ROUND(G19*B20,0)</f>
        <v>0</v>
      </c>
      <c r="H20" s="134"/>
      <c r="I20" s="133">
        <f>ROUND(I19*B20,0)</f>
        <v>0</v>
      </c>
      <c r="J20" s="139"/>
      <c r="K20" s="133">
        <f>ROUND(K19*B20,0)</f>
        <v>0</v>
      </c>
      <c r="L20" s="139"/>
      <c r="M20" s="133">
        <f>ROUND(M19*B20,0)</f>
        <v>0</v>
      </c>
      <c r="N20" s="139"/>
      <c r="O20" s="146"/>
      <c r="P20" s="146"/>
      <c r="Q20" s="146"/>
      <c r="R20" s="146"/>
      <c r="T20" s="5"/>
    </row>
    <row r="21" spans="1:20" ht="19.5" customHeight="1" x14ac:dyDescent="0.2">
      <c r="A21" s="11" t="s">
        <v>15</v>
      </c>
      <c r="B21" s="15"/>
      <c r="C21" s="123"/>
      <c r="D21" s="124"/>
      <c r="E21" s="123"/>
      <c r="F21" s="124"/>
      <c r="G21" s="123"/>
      <c r="H21" s="124"/>
      <c r="I21" s="123"/>
      <c r="J21" s="125"/>
      <c r="K21" s="123"/>
      <c r="L21" s="125"/>
      <c r="M21" s="123"/>
      <c r="N21" s="125"/>
      <c r="O21" s="29"/>
      <c r="P21" s="29"/>
      <c r="Q21" s="29"/>
      <c r="R21" s="29"/>
      <c r="T21" s="5"/>
    </row>
    <row r="22" spans="1:20" ht="19.5" customHeight="1" x14ac:dyDescent="0.2">
      <c r="A22" s="11" t="s">
        <v>16</v>
      </c>
      <c r="B22" s="15"/>
      <c r="C22" s="131">
        <f>ROUND(C21+C19+C20+D21,0)</f>
        <v>0</v>
      </c>
      <c r="D22" s="132"/>
      <c r="E22" s="131">
        <f>ROUND(E21+E19+E20+F21,0)</f>
        <v>0</v>
      </c>
      <c r="F22" s="132"/>
      <c r="G22" s="131">
        <f>ROUND(G21+G19+G20+H21,0)</f>
        <v>0</v>
      </c>
      <c r="H22" s="132"/>
      <c r="I22" s="131">
        <f>ROUND(I21+I19+I20+J21,0)</f>
        <v>0</v>
      </c>
      <c r="J22" s="138"/>
      <c r="K22" s="131">
        <f>ROUND(K21+K19+K20+L21,0)</f>
        <v>0</v>
      </c>
      <c r="L22" s="138"/>
      <c r="M22" s="131">
        <f>ROUND(M21+M19+M20+N21,0)</f>
        <v>0</v>
      </c>
      <c r="N22" s="138"/>
      <c r="O22" s="145"/>
      <c r="P22" s="145"/>
      <c r="Q22" s="145"/>
      <c r="R22" s="145"/>
      <c r="T22" s="5"/>
    </row>
    <row r="23" spans="1:20" ht="19.5" customHeight="1" x14ac:dyDescent="0.2">
      <c r="A23" s="12" t="s">
        <v>17</v>
      </c>
      <c r="B23" s="16">
        <v>0.27</v>
      </c>
      <c r="C23" s="131">
        <f>ROUND(C22*B23,0)</f>
        <v>0</v>
      </c>
      <c r="D23" s="132"/>
      <c r="E23" s="131">
        <f>ROUND(E22*B23,0)</f>
        <v>0</v>
      </c>
      <c r="F23" s="132"/>
      <c r="G23" s="131">
        <f>ROUND(G22*B23,0)</f>
        <v>0</v>
      </c>
      <c r="H23" s="132"/>
      <c r="I23" s="131">
        <f>ROUND(I22*B23,0)</f>
        <v>0</v>
      </c>
      <c r="J23" s="138"/>
      <c r="K23" s="131">
        <f>ROUND(K22*B23,0)</f>
        <v>0</v>
      </c>
      <c r="L23" s="138"/>
      <c r="M23" s="131">
        <f>ROUND(M22*B23,0)</f>
        <v>0</v>
      </c>
      <c r="N23" s="138"/>
      <c r="O23" s="145"/>
      <c r="P23" s="145"/>
      <c r="Q23" s="145"/>
      <c r="R23" s="145"/>
      <c r="T23" s="5"/>
    </row>
    <row r="24" spans="1:20" ht="19.5" customHeight="1" thickBot="1" x14ac:dyDescent="0.25">
      <c r="A24" s="13" t="s">
        <v>18</v>
      </c>
      <c r="B24" s="17"/>
      <c r="C24" s="129">
        <f>ROUND(C23+C22,0)</f>
        <v>0</v>
      </c>
      <c r="D24" s="130"/>
      <c r="E24" s="129">
        <f>ROUND(E23+E22,0)</f>
        <v>0</v>
      </c>
      <c r="F24" s="130"/>
      <c r="G24" s="129">
        <f>ROUND(G23+G22,0)</f>
        <v>0</v>
      </c>
      <c r="H24" s="130"/>
      <c r="I24" s="129">
        <f>ROUND(I23+I22,0)</f>
        <v>0</v>
      </c>
      <c r="J24" s="140"/>
      <c r="K24" s="129">
        <f>ROUND(K23+K22,0)</f>
        <v>0</v>
      </c>
      <c r="L24" s="140"/>
      <c r="M24" s="129">
        <f>ROUND(M23+M22,0)</f>
        <v>0</v>
      </c>
      <c r="N24" s="140"/>
      <c r="O24" s="147"/>
      <c r="P24" s="147"/>
      <c r="Q24" s="147"/>
      <c r="R24" s="147"/>
      <c r="T24" s="5"/>
    </row>
    <row r="25" spans="1:20" ht="19.5" customHeight="1" thickBot="1" x14ac:dyDescent="0.25">
      <c r="A25" s="6"/>
      <c r="B25" s="6"/>
      <c r="C25" s="7"/>
      <c r="D25" s="7"/>
      <c r="E25" s="7"/>
      <c r="F25" s="7"/>
      <c r="G25" s="7"/>
      <c r="H25" s="7"/>
      <c r="I25" s="7"/>
      <c r="J25" s="7"/>
      <c r="K25" s="7"/>
      <c r="L25" s="7"/>
      <c r="M25" s="7"/>
      <c r="N25" s="7"/>
      <c r="O25" s="7"/>
      <c r="P25" s="7"/>
      <c r="Q25" s="7"/>
      <c r="R25" s="7"/>
      <c r="T25" s="5"/>
    </row>
    <row r="26" spans="1:20" ht="19.5" customHeight="1" x14ac:dyDescent="0.2">
      <c r="A26" s="148" t="s">
        <v>21</v>
      </c>
      <c r="B26" s="149"/>
      <c r="C26" s="149"/>
      <c r="D26" s="149"/>
      <c r="E26" s="150"/>
    </row>
    <row r="27" spans="1:20" ht="19.5" customHeight="1" x14ac:dyDescent="0.2">
      <c r="A27" s="11" t="s">
        <v>13</v>
      </c>
      <c r="B27" s="19"/>
      <c r="C27" s="151">
        <f>SUM(C19:R19)</f>
        <v>0</v>
      </c>
      <c r="D27" s="151"/>
      <c r="E27" s="152"/>
      <c r="F27" s="4"/>
      <c r="G27" s="4"/>
      <c r="H27" s="4"/>
      <c r="I27" s="4"/>
      <c r="J27" s="4"/>
      <c r="K27" s="4"/>
      <c r="L27" s="4"/>
      <c r="M27" s="4"/>
      <c r="N27" s="4"/>
      <c r="O27" s="4"/>
      <c r="P27" s="4"/>
      <c r="Q27" s="4"/>
      <c r="R27" s="4"/>
    </row>
    <row r="28" spans="1:20" ht="19.5" customHeight="1" x14ac:dyDescent="0.2">
      <c r="A28" s="12" t="s">
        <v>14</v>
      </c>
      <c r="B28" s="8">
        <v>0.05</v>
      </c>
      <c r="C28" s="153">
        <f>ROUND(C27*B28,0)</f>
        <v>0</v>
      </c>
      <c r="D28" s="153"/>
      <c r="E28" s="154"/>
    </row>
    <row r="29" spans="1:20" ht="19.5" customHeight="1" x14ac:dyDescent="0.2">
      <c r="A29" s="11" t="s">
        <v>16</v>
      </c>
      <c r="B29" s="20"/>
      <c r="C29" s="153">
        <f>SUM(C27:E28)</f>
        <v>0</v>
      </c>
      <c r="D29" s="153"/>
      <c r="E29" s="154"/>
    </row>
    <row r="30" spans="1:20" ht="19.5" customHeight="1" thickBot="1" x14ac:dyDescent="0.25">
      <c r="A30" s="21" t="s">
        <v>17</v>
      </c>
      <c r="B30" s="22">
        <v>0.27</v>
      </c>
      <c r="C30" s="141">
        <f>ROUND(C29*B30,0)</f>
        <v>0</v>
      </c>
      <c r="D30" s="141"/>
      <c r="E30" s="142"/>
    </row>
    <row r="31" spans="1:20" ht="19.5" customHeight="1" thickBot="1" x14ac:dyDescent="0.25">
      <c r="A31" s="23" t="s">
        <v>18</v>
      </c>
      <c r="B31" s="24"/>
      <c r="C31" s="143">
        <f>SUM(C29:E30)</f>
        <v>0</v>
      </c>
      <c r="D31" s="143"/>
      <c r="E31" s="144"/>
    </row>
    <row r="32" spans="1:20" ht="19.5" customHeight="1" x14ac:dyDescent="0.2">
      <c r="M32" s="72" t="s">
        <v>382</v>
      </c>
      <c r="N32" s="73">
        <v>43063</v>
      </c>
    </row>
  </sheetData>
  <mergeCells count="59">
    <mergeCell ref="A26:E26"/>
    <mergeCell ref="A8:B8"/>
    <mergeCell ref="C27:E27"/>
    <mergeCell ref="C28:E28"/>
    <mergeCell ref="C29:E29"/>
    <mergeCell ref="E19:F19"/>
    <mergeCell ref="E20:F20"/>
    <mergeCell ref="E22:F22"/>
    <mergeCell ref="E23:F23"/>
    <mergeCell ref="E24:F24"/>
    <mergeCell ref="C30:E30"/>
    <mergeCell ref="C31:E31"/>
    <mergeCell ref="Q19:R19"/>
    <mergeCell ref="Q20:R20"/>
    <mergeCell ref="Q22:R22"/>
    <mergeCell ref="Q23:R23"/>
    <mergeCell ref="Q24:R24"/>
    <mergeCell ref="O19:P19"/>
    <mergeCell ref="O20:P20"/>
    <mergeCell ref="O22:P22"/>
    <mergeCell ref="O23:P23"/>
    <mergeCell ref="O24:P24"/>
    <mergeCell ref="M19:N19"/>
    <mergeCell ref="M20:N20"/>
    <mergeCell ref="M22:N22"/>
    <mergeCell ref="M23:N23"/>
    <mergeCell ref="M24:N24"/>
    <mergeCell ref="K19:L19"/>
    <mergeCell ref="K20:L20"/>
    <mergeCell ref="K22:L22"/>
    <mergeCell ref="K23:L23"/>
    <mergeCell ref="K24:L24"/>
    <mergeCell ref="G24:H24"/>
    <mergeCell ref="I19:J19"/>
    <mergeCell ref="I20:J20"/>
    <mergeCell ref="I22:J22"/>
    <mergeCell ref="I23:J23"/>
    <mergeCell ref="I24:J24"/>
    <mergeCell ref="Q8:R8"/>
    <mergeCell ref="G19:H19"/>
    <mergeCell ref="G20:H20"/>
    <mergeCell ref="G22:H22"/>
    <mergeCell ref="G23:H23"/>
    <mergeCell ref="A1:R1"/>
    <mergeCell ref="A2:R2"/>
    <mergeCell ref="A6:R6"/>
    <mergeCell ref="C24:D24"/>
    <mergeCell ref="C19:D19"/>
    <mergeCell ref="C20:D20"/>
    <mergeCell ref="C22:D22"/>
    <mergeCell ref="C23:D23"/>
    <mergeCell ref="A7:Q7"/>
    <mergeCell ref="C8:D8"/>
    <mergeCell ref="E8:F8"/>
    <mergeCell ref="G8:H8"/>
    <mergeCell ref="I8:J8"/>
    <mergeCell ref="K8:L8"/>
    <mergeCell ref="M8:N8"/>
    <mergeCell ref="O8:P8"/>
  </mergeCells>
  <printOptions horizontalCentered="1"/>
  <pageMargins left="0.70866141732283472" right="0.70866141732283472" top="0.74803149606299213" bottom="0.74803149606299213" header="0.31496062992125984" footer="0.31496062992125984"/>
  <pageSetup paperSize="8" scale="85" orientation="landscape" r:id="rId1"/>
  <headerFooter>
    <oddHeader>&amp;C&amp;A</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16" sqref="D16"/>
    </sheetView>
  </sheetViews>
  <sheetFormatPr defaultRowHeight="12.75" x14ac:dyDescent="0.2"/>
  <cols>
    <col min="2" max="2" width="27" customWidth="1"/>
    <col min="3" max="4" width="15.28515625" customWidth="1"/>
  </cols>
  <sheetData>
    <row r="1" spans="1:4" x14ac:dyDescent="0.2">
      <c r="A1" s="33" t="s">
        <v>29</v>
      </c>
      <c r="B1" s="33" t="s">
        <v>0</v>
      </c>
      <c r="C1" s="40" t="s">
        <v>1</v>
      </c>
      <c r="D1" s="40" t="s">
        <v>2</v>
      </c>
    </row>
    <row r="2" spans="1:4" ht="27.75" customHeight="1" x14ac:dyDescent="0.2">
      <c r="A2" s="35" t="s">
        <v>30</v>
      </c>
      <c r="B2" s="35" t="s">
        <v>31</v>
      </c>
      <c r="C2" s="41">
        <f>ROUND('54 gáz 54'!J3,0)</f>
        <v>0</v>
      </c>
      <c r="D2" s="41">
        <f>ROUND('54 gáz 54'!K3,0)</f>
        <v>0</v>
      </c>
    </row>
    <row r="3" spans="1:4" ht="31.5" customHeight="1" x14ac:dyDescent="0.2">
      <c r="A3" s="35" t="s">
        <v>34</v>
      </c>
      <c r="B3" s="35" t="s">
        <v>35</v>
      </c>
      <c r="C3" s="41">
        <f>ROUND('54 gáz 81'!J7,0)</f>
        <v>0</v>
      </c>
      <c r="D3" s="41">
        <f>ROUND('54 gáz 81'!K7,0)</f>
        <v>0</v>
      </c>
    </row>
    <row r="4" spans="1:4" ht="37.5" customHeight="1" x14ac:dyDescent="0.2">
      <c r="A4" s="35" t="s">
        <v>36</v>
      </c>
      <c r="B4" s="35" t="s">
        <v>37</v>
      </c>
      <c r="C4" s="41">
        <f>ROUND('54 gáz 82'!J8,0)</f>
        <v>0</v>
      </c>
      <c r="D4" s="41">
        <f>ROUND('54 gáz 82'!K8,0)</f>
        <v>0</v>
      </c>
    </row>
    <row r="5" spans="1:4" ht="30" customHeight="1" x14ac:dyDescent="0.2">
      <c r="A5" s="35" t="s">
        <v>38</v>
      </c>
      <c r="B5" s="35" t="s">
        <v>39</v>
      </c>
      <c r="C5" s="41">
        <f>ROUND('54 gáz 83'!J3,0)</f>
        <v>0</v>
      </c>
      <c r="D5" s="41">
        <f>ROUND('54 gáz 83'!K3,0)</f>
        <v>0</v>
      </c>
    </row>
    <row r="6" spans="1:4" ht="14.25" x14ac:dyDescent="0.2">
      <c r="A6" s="38"/>
      <c r="B6" s="38" t="s">
        <v>40</v>
      </c>
      <c r="C6" s="42">
        <f>ROUND(SUM(C2:C5),0)</f>
        <v>0</v>
      </c>
      <c r="D6" s="42">
        <f>ROUND(SUM(D2:D5),0)</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J5" sqref="J5"/>
    </sheetView>
  </sheetViews>
  <sheetFormatPr defaultRowHeight="12.75" x14ac:dyDescent="0.2"/>
  <cols>
    <col min="1" max="1" width="4.5703125" style="32" customWidth="1"/>
    <col min="2" max="2" width="9.7109375" style="32" customWidth="1"/>
    <col min="3" max="3" width="37" style="32" customWidth="1"/>
    <col min="4" max="6" width="6.5703125" style="32" customWidth="1"/>
    <col min="7" max="9" width="6.5703125" style="43" customWidth="1"/>
    <col min="10" max="11" width="8.7109375" style="43" customWidth="1"/>
    <col min="12" max="12" width="13.7109375" style="32" customWidth="1"/>
    <col min="13" max="13" width="16" style="32" customWidth="1"/>
    <col min="14" max="256" width="9.140625" style="32"/>
    <col min="257" max="257" width="4.5703125" style="32" customWidth="1"/>
    <col min="258" max="258" width="9.7109375" style="32" customWidth="1"/>
    <col min="259" max="259" width="37" style="32" customWidth="1"/>
    <col min="260" max="265" width="6.5703125" style="32" customWidth="1"/>
    <col min="266" max="267" width="8.7109375" style="32" customWidth="1"/>
    <col min="268" max="268" width="13.7109375" style="32" customWidth="1"/>
    <col min="269" max="269" width="16" style="32" customWidth="1"/>
    <col min="270" max="512" width="9.140625" style="32"/>
    <col min="513" max="513" width="4.5703125" style="32" customWidth="1"/>
    <col min="514" max="514" width="9.7109375" style="32" customWidth="1"/>
    <col min="515" max="515" width="37" style="32" customWidth="1"/>
    <col min="516" max="521" width="6.5703125" style="32" customWidth="1"/>
    <col min="522" max="523" width="8.7109375" style="32" customWidth="1"/>
    <col min="524" max="524" width="13.7109375" style="32" customWidth="1"/>
    <col min="525" max="525" width="16" style="32" customWidth="1"/>
    <col min="526" max="768" width="9.140625" style="32"/>
    <col min="769" max="769" width="4.5703125" style="32" customWidth="1"/>
    <col min="770" max="770" width="9.7109375" style="32" customWidth="1"/>
    <col min="771" max="771" width="37" style="32" customWidth="1"/>
    <col min="772" max="777" width="6.5703125" style="32" customWidth="1"/>
    <col min="778" max="779" width="8.7109375" style="32" customWidth="1"/>
    <col min="780" max="780" width="13.7109375" style="32" customWidth="1"/>
    <col min="781" max="781" width="16" style="32" customWidth="1"/>
    <col min="782" max="1024" width="9.140625" style="32"/>
    <col min="1025" max="1025" width="4.5703125" style="32" customWidth="1"/>
    <col min="1026" max="1026" width="9.7109375" style="32" customWidth="1"/>
    <col min="1027" max="1027" width="37" style="32" customWidth="1"/>
    <col min="1028" max="1033" width="6.5703125" style="32" customWidth="1"/>
    <col min="1034" max="1035" width="8.7109375" style="32" customWidth="1"/>
    <col min="1036" max="1036" width="13.7109375" style="32" customWidth="1"/>
    <col min="1037" max="1037" width="16" style="32" customWidth="1"/>
    <col min="1038" max="1280" width="9.140625" style="32"/>
    <col min="1281" max="1281" width="4.5703125" style="32" customWidth="1"/>
    <col min="1282" max="1282" width="9.7109375" style="32" customWidth="1"/>
    <col min="1283" max="1283" width="37" style="32" customWidth="1"/>
    <col min="1284" max="1289" width="6.5703125" style="32" customWidth="1"/>
    <col min="1290" max="1291" width="8.7109375" style="32" customWidth="1"/>
    <col min="1292" max="1292" width="13.7109375" style="32" customWidth="1"/>
    <col min="1293" max="1293" width="16" style="32" customWidth="1"/>
    <col min="1294" max="1536" width="9.140625" style="32"/>
    <col min="1537" max="1537" width="4.5703125" style="32" customWidth="1"/>
    <col min="1538" max="1538" width="9.7109375" style="32" customWidth="1"/>
    <col min="1539" max="1539" width="37" style="32" customWidth="1"/>
    <col min="1540" max="1545" width="6.5703125" style="32" customWidth="1"/>
    <col min="1546" max="1547" width="8.7109375" style="32" customWidth="1"/>
    <col min="1548" max="1548" width="13.7109375" style="32" customWidth="1"/>
    <col min="1549" max="1549" width="16" style="32" customWidth="1"/>
    <col min="1550" max="1792" width="9.140625" style="32"/>
    <col min="1793" max="1793" width="4.5703125" style="32" customWidth="1"/>
    <col min="1794" max="1794" width="9.7109375" style="32" customWidth="1"/>
    <col min="1795" max="1795" width="37" style="32" customWidth="1"/>
    <col min="1796" max="1801" width="6.5703125" style="32" customWidth="1"/>
    <col min="1802" max="1803" width="8.7109375" style="32" customWidth="1"/>
    <col min="1804" max="1804" width="13.7109375" style="32" customWidth="1"/>
    <col min="1805" max="1805" width="16" style="32" customWidth="1"/>
    <col min="1806" max="2048" width="9.140625" style="32"/>
    <col min="2049" max="2049" width="4.5703125" style="32" customWidth="1"/>
    <col min="2050" max="2050" width="9.7109375" style="32" customWidth="1"/>
    <col min="2051" max="2051" width="37" style="32" customWidth="1"/>
    <col min="2052" max="2057" width="6.5703125" style="32" customWidth="1"/>
    <col min="2058" max="2059" width="8.7109375" style="32" customWidth="1"/>
    <col min="2060" max="2060" width="13.7109375" style="32" customWidth="1"/>
    <col min="2061" max="2061" width="16" style="32" customWidth="1"/>
    <col min="2062" max="2304" width="9.140625" style="32"/>
    <col min="2305" max="2305" width="4.5703125" style="32" customWidth="1"/>
    <col min="2306" max="2306" width="9.7109375" style="32" customWidth="1"/>
    <col min="2307" max="2307" width="37" style="32" customWidth="1"/>
    <col min="2308" max="2313" width="6.5703125" style="32" customWidth="1"/>
    <col min="2314" max="2315" width="8.7109375" style="32" customWidth="1"/>
    <col min="2316" max="2316" width="13.7109375" style="32" customWidth="1"/>
    <col min="2317" max="2317" width="16" style="32" customWidth="1"/>
    <col min="2318" max="2560" width="9.140625" style="32"/>
    <col min="2561" max="2561" width="4.5703125" style="32" customWidth="1"/>
    <col min="2562" max="2562" width="9.7109375" style="32" customWidth="1"/>
    <col min="2563" max="2563" width="37" style="32" customWidth="1"/>
    <col min="2564" max="2569" width="6.5703125" style="32" customWidth="1"/>
    <col min="2570" max="2571" width="8.7109375" style="32" customWidth="1"/>
    <col min="2572" max="2572" width="13.7109375" style="32" customWidth="1"/>
    <col min="2573" max="2573" width="16" style="32" customWidth="1"/>
    <col min="2574" max="2816" width="9.140625" style="32"/>
    <col min="2817" max="2817" width="4.5703125" style="32" customWidth="1"/>
    <col min="2818" max="2818" width="9.7109375" style="32" customWidth="1"/>
    <col min="2819" max="2819" width="37" style="32" customWidth="1"/>
    <col min="2820" max="2825" width="6.5703125" style="32" customWidth="1"/>
    <col min="2826" max="2827" width="8.7109375" style="32" customWidth="1"/>
    <col min="2828" max="2828" width="13.7109375" style="32" customWidth="1"/>
    <col min="2829" max="2829" width="16" style="32" customWidth="1"/>
    <col min="2830" max="3072" width="9.140625" style="32"/>
    <col min="3073" max="3073" width="4.5703125" style="32" customWidth="1"/>
    <col min="3074" max="3074" width="9.7109375" style="32" customWidth="1"/>
    <col min="3075" max="3075" width="37" style="32" customWidth="1"/>
    <col min="3076" max="3081" width="6.5703125" style="32" customWidth="1"/>
    <col min="3082" max="3083" width="8.7109375" style="32" customWidth="1"/>
    <col min="3084" max="3084" width="13.7109375" style="32" customWidth="1"/>
    <col min="3085" max="3085" width="16" style="32" customWidth="1"/>
    <col min="3086" max="3328" width="9.140625" style="32"/>
    <col min="3329" max="3329" width="4.5703125" style="32" customWidth="1"/>
    <col min="3330" max="3330" width="9.7109375" style="32" customWidth="1"/>
    <col min="3331" max="3331" width="37" style="32" customWidth="1"/>
    <col min="3332" max="3337" width="6.5703125" style="32" customWidth="1"/>
    <col min="3338" max="3339" width="8.7109375" style="32" customWidth="1"/>
    <col min="3340" max="3340" width="13.7109375" style="32" customWidth="1"/>
    <col min="3341" max="3341" width="16" style="32" customWidth="1"/>
    <col min="3342" max="3584" width="9.140625" style="32"/>
    <col min="3585" max="3585" width="4.5703125" style="32" customWidth="1"/>
    <col min="3586" max="3586" width="9.7109375" style="32" customWidth="1"/>
    <col min="3587" max="3587" width="37" style="32" customWidth="1"/>
    <col min="3588" max="3593" width="6.5703125" style="32" customWidth="1"/>
    <col min="3594" max="3595" width="8.7109375" style="32" customWidth="1"/>
    <col min="3596" max="3596" width="13.7109375" style="32" customWidth="1"/>
    <col min="3597" max="3597" width="16" style="32" customWidth="1"/>
    <col min="3598" max="3840" width="9.140625" style="32"/>
    <col min="3841" max="3841" width="4.5703125" style="32" customWidth="1"/>
    <col min="3842" max="3842" width="9.7109375" style="32" customWidth="1"/>
    <col min="3843" max="3843" width="37" style="32" customWidth="1"/>
    <col min="3844" max="3849" width="6.5703125" style="32" customWidth="1"/>
    <col min="3850" max="3851" width="8.7109375" style="32" customWidth="1"/>
    <col min="3852" max="3852" width="13.7109375" style="32" customWidth="1"/>
    <col min="3853" max="3853" width="16" style="32" customWidth="1"/>
    <col min="3854" max="4096" width="9.140625" style="32"/>
    <col min="4097" max="4097" width="4.5703125" style="32" customWidth="1"/>
    <col min="4098" max="4098" width="9.7109375" style="32" customWidth="1"/>
    <col min="4099" max="4099" width="37" style="32" customWidth="1"/>
    <col min="4100" max="4105" width="6.5703125" style="32" customWidth="1"/>
    <col min="4106" max="4107" width="8.7109375" style="32" customWidth="1"/>
    <col min="4108" max="4108" width="13.7109375" style="32" customWidth="1"/>
    <col min="4109" max="4109" width="16" style="32" customWidth="1"/>
    <col min="4110" max="4352" width="9.140625" style="32"/>
    <col min="4353" max="4353" width="4.5703125" style="32" customWidth="1"/>
    <col min="4354" max="4354" width="9.7109375" style="32" customWidth="1"/>
    <col min="4355" max="4355" width="37" style="32" customWidth="1"/>
    <col min="4356" max="4361" width="6.5703125" style="32" customWidth="1"/>
    <col min="4362" max="4363" width="8.7109375" style="32" customWidth="1"/>
    <col min="4364" max="4364" width="13.7109375" style="32" customWidth="1"/>
    <col min="4365" max="4365" width="16" style="32" customWidth="1"/>
    <col min="4366" max="4608" width="9.140625" style="32"/>
    <col min="4609" max="4609" width="4.5703125" style="32" customWidth="1"/>
    <col min="4610" max="4610" width="9.7109375" style="32" customWidth="1"/>
    <col min="4611" max="4611" width="37" style="32" customWidth="1"/>
    <col min="4612" max="4617" width="6.5703125" style="32" customWidth="1"/>
    <col min="4618" max="4619" width="8.7109375" style="32" customWidth="1"/>
    <col min="4620" max="4620" width="13.7109375" style="32" customWidth="1"/>
    <col min="4621" max="4621" width="16" style="32" customWidth="1"/>
    <col min="4622" max="4864" width="9.140625" style="32"/>
    <col min="4865" max="4865" width="4.5703125" style="32" customWidth="1"/>
    <col min="4866" max="4866" width="9.7109375" style="32" customWidth="1"/>
    <col min="4867" max="4867" width="37" style="32" customWidth="1"/>
    <col min="4868" max="4873" width="6.5703125" style="32" customWidth="1"/>
    <col min="4874" max="4875" width="8.7109375" style="32" customWidth="1"/>
    <col min="4876" max="4876" width="13.7109375" style="32" customWidth="1"/>
    <col min="4877" max="4877" width="16" style="32" customWidth="1"/>
    <col min="4878" max="5120" width="9.140625" style="32"/>
    <col min="5121" max="5121" width="4.5703125" style="32" customWidth="1"/>
    <col min="5122" max="5122" width="9.7109375" style="32" customWidth="1"/>
    <col min="5123" max="5123" width="37" style="32" customWidth="1"/>
    <col min="5124" max="5129" width="6.5703125" style="32" customWidth="1"/>
    <col min="5130" max="5131" width="8.7109375" style="32" customWidth="1"/>
    <col min="5132" max="5132" width="13.7109375" style="32" customWidth="1"/>
    <col min="5133" max="5133" width="16" style="32" customWidth="1"/>
    <col min="5134" max="5376" width="9.140625" style="32"/>
    <col min="5377" max="5377" width="4.5703125" style="32" customWidth="1"/>
    <col min="5378" max="5378" width="9.7109375" style="32" customWidth="1"/>
    <col min="5379" max="5379" width="37" style="32" customWidth="1"/>
    <col min="5380" max="5385" width="6.5703125" style="32" customWidth="1"/>
    <col min="5386" max="5387" width="8.7109375" style="32" customWidth="1"/>
    <col min="5388" max="5388" width="13.7109375" style="32" customWidth="1"/>
    <col min="5389" max="5389" width="16" style="32" customWidth="1"/>
    <col min="5390" max="5632" width="9.140625" style="32"/>
    <col min="5633" max="5633" width="4.5703125" style="32" customWidth="1"/>
    <col min="5634" max="5634" width="9.7109375" style="32" customWidth="1"/>
    <col min="5635" max="5635" width="37" style="32" customWidth="1"/>
    <col min="5636" max="5641" width="6.5703125" style="32" customWidth="1"/>
    <col min="5642" max="5643" width="8.7109375" style="32" customWidth="1"/>
    <col min="5644" max="5644" width="13.7109375" style="32" customWidth="1"/>
    <col min="5645" max="5645" width="16" style="32" customWidth="1"/>
    <col min="5646" max="5888" width="9.140625" style="32"/>
    <col min="5889" max="5889" width="4.5703125" style="32" customWidth="1"/>
    <col min="5890" max="5890" width="9.7109375" style="32" customWidth="1"/>
    <col min="5891" max="5891" width="37" style="32" customWidth="1"/>
    <col min="5892" max="5897" width="6.5703125" style="32" customWidth="1"/>
    <col min="5898" max="5899" width="8.7109375" style="32" customWidth="1"/>
    <col min="5900" max="5900" width="13.7109375" style="32" customWidth="1"/>
    <col min="5901" max="5901" width="16" style="32" customWidth="1"/>
    <col min="5902" max="6144" width="9.140625" style="32"/>
    <col min="6145" max="6145" width="4.5703125" style="32" customWidth="1"/>
    <col min="6146" max="6146" width="9.7109375" style="32" customWidth="1"/>
    <col min="6147" max="6147" width="37" style="32" customWidth="1"/>
    <col min="6148" max="6153" width="6.5703125" style="32" customWidth="1"/>
    <col min="6154" max="6155" width="8.7109375" style="32" customWidth="1"/>
    <col min="6156" max="6156" width="13.7109375" style="32" customWidth="1"/>
    <col min="6157" max="6157" width="16" style="32" customWidth="1"/>
    <col min="6158" max="6400" width="9.140625" style="32"/>
    <col min="6401" max="6401" width="4.5703125" style="32" customWidth="1"/>
    <col min="6402" max="6402" width="9.7109375" style="32" customWidth="1"/>
    <col min="6403" max="6403" width="37" style="32" customWidth="1"/>
    <col min="6404" max="6409" width="6.5703125" style="32" customWidth="1"/>
    <col min="6410" max="6411" width="8.7109375" style="32" customWidth="1"/>
    <col min="6412" max="6412" width="13.7109375" style="32" customWidth="1"/>
    <col min="6413" max="6413" width="16" style="32" customWidth="1"/>
    <col min="6414" max="6656" width="9.140625" style="32"/>
    <col min="6657" max="6657" width="4.5703125" style="32" customWidth="1"/>
    <col min="6658" max="6658" width="9.7109375" style="32" customWidth="1"/>
    <col min="6659" max="6659" width="37" style="32" customWidth="1"/>
    <col min="6660" max="6665" width="6.5703125" style="32" customWidth="1"/>
    <col min="6666" max="6667" width="8.7109375" style="32" customWidth="1"/>
    <col min="6668" max="6668" width="13.7109375" style="32" customWidth="1"/>
    <col min="6669" max="6669" width="16" style="32" customWidth="1"/>
    <col min="6670" max="6912" width="9.140625" style="32"/>
    <col min="6913" max="6913" width="4.5703125" style="32" customWidth="1"/>
    <col min="6914" max="6914" width="9.7109375" style="32" customWidth="1"/>
    <col min="6915" max="6915" width="37" style="32" customWidth="1"/>
    <col min="6916" max="6921" width="6.5703125" style="32" customWidth="1"/>
    <col min="6922" max="6923" width="8.7109375" style="32" customWidth="1"/>
    <col min="6924" max="6924" width="13.7109375" style="32" customWidth="1"/>
    <col min="6925" max="6925" width="16" style="32" customWidth="1"/>
    <col min="6926" max="7168" width="9.140625" style="32"/>
    <col min="7169" max="7169" width="4.5703125" style="32" customWidth="1"/>
    <col min="7170" max="7170" width="9.7109375" style="32" customWidth="1"/>
    <col min="7171" max="7171" width="37" style="32" customWidth="1"/>
    <col min="7172" max="7177" width="6.5703125" style="32" customWidth="1"/>
    <col min="7178" max="7179" width="8.7109375" style="32" customWidth="1"/>
    <col min="7180" max="7180" width="13.7109375" style="32" customWidth="1"/>
    <col min="7181" max="7181" width="16" style="32" customWidth="1"/>
    <col min="7182" max="7424" width="9.140625" style="32"/>
    <col min="7425" max="7425" width="4.5703125" style="32" customWidth="1"/>
    <col min="7426" max="7426" width="9.7109375" style="32" customWidth="1"/>
    <col min="7427" max="7427" width="37" style="32" customWidth="1"/>
    <col min="7428" max="7433" width="6.5703125" style="32" customWidth="1"/>
    <col min="7434" max="7435" width="8.7109375" style="32" customWidth="1"/>
    <col min="7436" max="7436" width="13.7109375" style="32" customWidth="1"/>
    <col min="7437" max="7437" width="16" style="32" customWidth="1"/>
    <col min="7438" max="7680" width="9.140625" style="32"/>
    <col min="7681" max="7681" width="4.5703125" style="32" customWidth="1"/>
    <col min="7682" max="7682" width="9.7109375" style="32" customWidth="1"/>
    <col min="7683" max="7683" width="37" style="32" customWidth="1"/>
    <col min="7684" max="7689" width="6.5703125" style="32" customWidth="1"/>
    <col min="7690" max="7691" width="8.7109375" style="32" customWidth="1"/>
    <col min="7692" max="7692" width="13.7109375" style="32" customWidth="1"/>
    <col min="7693" max="7693" width="16" style="32" customWidth="1"/>
    <col min="7694" max="7936" width="9.140625" style="32"/>
    <col min="7937" max="7937" width="4.5703125" style="32" customWidth="1"/>
    <col min="7938" max="7938" width="9.7109375" style="32" customWidth="1"/>
    <col min="7939" max="7939" width="37" style="32" customWidth="1"/>
    <col min="7940" max="7945" width="6.5703125" style="32" customWidth="1"/>
    <col min="7946" max="7947" width="8.7109375" style="32" customWidth="1"/>
    <col min="7948" max="7948" width="13.7109375" style="32" customWidth="1"/>
    <col min="7949" max="7949" width="16" style="32" customWidth="1"/>
    <col min="7950" max="8192" width="9.140625" style="32"/>
    <col min="8193" max="8193" width="4.5703125" style="32" customWidth="1"/>
    <col min="8194" max="8194" width="9.7109375" style="32" customWidth="1"/>
    <col min="8195" max="8195" width="37" style="32" customWidth="1"/>
    <col min="8196" max="8201" width="6.5703125" style="32" customWidth="1"/>
    <col min="8202" max="8203" width="8.7109375" style="32" customWidth="1"/>
    <col min="8204" max="8204" width="13.7109375" style="32" customWidth="1"/>
    <col min="8205" max="8205" width="16" style="32" customWidth="1"/>
    <col min="8206" max="8448" width="9.140625" style="32"/>
    <col min="8449" max="8449" width="4.5703125" style="32" customWidth="1"/>
    <col min="8450" max="8450" width="9.7109375" style="32" customWidth="1"/>
    <col min="8451" max="8451" width="37" style="32" customWidth="1"/>
    <col min="8452" max="8457" width="6.5703125" style="32" customWidth="1"/>
    <col min="8458" max="8459" width="8.7109375" style="32" customWidth="1"/>
    <col min="8460" max="8460" width="13.7109375" style="32" customWidth="1"/>
    <col min="8461" max="8461" width="16" style="32" customWidth="1"/>
    <col min="8462" max="8704" width="9.140625" style="32"/>
    <col min="8705" max="8705" width="4.5703125" style="32" customWidth="1"/>
    <col min="8706" max="8706" width="9.7109375" style="32" customWidth="1"/>
    <col min="8707" max="8707" width="37" style="32" customWidth="1"/>
    <col min="8708" max="8713" width="6.5703125" style="32" customWidth="1"/>
    <col min="8714" max="8715" width="8.7109375" style="32" customWidth="1"/>
    <col min="8716" max="8716" width="13.7109375" style="32" customWidth="1"/>
    <col min="8717" max="8717" width="16" style="32" customWidth="1"/>
    <col min="8718" max="8960" width="9.140625" style="32"/>
    <col min="8961" max="8961" width="4.5703125" style="32" customWidth="1"/>
    <col min="8962" max="8962" width="9.7109375" style="32" customWidth="1"/>
    <col min="8963" max="8963" width="37" style="32" customWidth="1"/>
    <col min="8964" max="8969" width="6.5703125" style="32" customWidth="1"/>
    <col min="8970" max="8971" width="8.7109375" style="32" customWidth="1"/>
    <col min="8972" max="8972" width="13.7109375" style="32" customWidth="1"/>
    <col min="8973" max="8973" width="16" style="32" customWidth="1"/>
    <col min="8974" max="9216" width="9.140625" style="32"/>
    <col min="9217" max="9217" width="4.5703125" style="32" customWidth="1"/>
    <col min="9218" max="9218" width="9.7109375" style="32" customWidth="1"/>
    <col min="9219" max="9219" width="37" style="32" customWidth="1"/>
    <col min="9220" max="9225" width="6.5703125" style="32" customWidth="1"/>
    <col min="9226" max="9227" width="8.7109375" style="32" customWidth="1"/>
    <col min="9228" max="9228" width="13.7109375" style="32" customWidth="1"/>
    <col min="9229" max="9229" width="16" style="32" customWidth="1"/>
    <col min="9230" max="9472" width="9.140625" style="32"/>
    <col min="9473" max="9473" width="4.5703125" style="32" customWidth="1"/>
    <col min="9474" max="9474" width="9.7109375" style="32" customWidth="1"/>
    <col min="9475" max="9475" width="37" style="32" customWidth="1"/>
    <col min="9476" max="9481" width="6.5703125" style="32" customWidth="1"/>
    <col min="9482" max="9483" width="8.7109375" style="32" customWidth="1"/>
    <col min="9484" max="9484" width="13.7109375" style="32" customWidth="1"/>
    <col min="9485" max="9485" width="16" style="32" customWidth="1"/>
    <col min="9486" max="9728" width="9.140625" style="32"/>
    <col min="9729" max="9729" width="4.5703125" style="32" customWidth="1"/>
    <col min="9730" max="9730" width="9.7109375" style="32" customWidth="1"/>
    <col min="9731" max="9731" width="37" style="32" customWidth="1"/>
    <col min="9732" max="9737" width="6.5703125" style="32" customWidth="1"/>
    <col min="9738" max="9739" width="8.7109375" style="32" customWidth="1"/>
    <col min="9740" max="9740" width="13.7109375" style="32" customWidth="1"/>
    <col min="9741" max="9741" width="16" style="32" customWidth="1"/>
    <col min="9742" max="9984" width="9.140625" style="32"/>
    <col min="9985" max="9985" width="4.5703125" style="32" customWidth="1"/>
    <col min="9986" max="9986" width="9.7109375" style="32" customWidth="1"/>
    <col min="9987" max="9987" width="37" style="32" customWidth="1"/>
    <col min="9988" max="9993" width="6.5703125" style="32" customWidth="1"/>
    <col min="9994" max="9995" width="8.7109375" style="32" customWidth="1"/>
    <col min="9996" max="9996" width="13.7109375" style="32" customWidth="1"/>
    <col min="9997" max="9997" width="16" style="32" customWidth="1"/>
    <col min="9998" max="10240" width="9.140625" style="32"/>
    <col min="10241" max="10241" width="4.5703125" style="32" customWidth="1"/>
    <col min="10242" max="10242" width="9.7109375" style="32" customWidth="1"/>
    <col min="10243" max="10243" width="37" style="32" customWidth="1"/>
    <col min="10244" max="10249" width="6.5703125" style="32" customWidth="1"/>
    <col min="10250" max="10251" width="8.7109375" style="32" customWidth="1"/>
    <col min="10252" max="10252" width="13.7109375" style="32" customWidth="1"/>
    <col min="10253" max="10253" width="16" style="32" customWidth="1"/>
    <col min="10254" max="10496" width="9.140625" style="32"/>
    <col min="10497" max="10497" width="4.5703125" style="32" customWidth="1"/>
    <col min="10498" max="10498" width="9.7109375" style="32" customWidth="1"/>
    <col min="10499" max="10499" width="37" style="32" customWidth="1"/>
    <col min="10500" max="10505" width="6.5703125" style="32" customWidth="1"/>
    <col min="10506" max="10507" width="8.7109375" style="32" customWidth="1"/>
    <col min="10508" max="10508" width="13.7109375" style="32" customWidth="1"/>
    <col min="10509" max="10509" width="16" style="32" customWidth="1"/>
    <col min="10510" max="10752" width="9.140625" style="32"/>
    <col min="10753" max="10753" width="4.5703125" style="32" customWidth="1"/>
    <col min="10754" max="10754" width="9.7109375" style="32" customWidth="1"/>
    <col min="10755" max="10755" width="37" style="32" customWidth="1"/>
    <col min="10756" max="10761" width="6.5703125" style="32" customWidth="1"/>
    <col min="10762" max="10763" width="8.7109375" style="32" customWidth="1"/>
    <col min="10764" max="10764" width="13.7109375" style="32" customWidth="1"/>
    <col min="10765" max="10765" width="16" style="32" customWidth="1"/>
    <col min="10766" max="11008" width="9.140625" style="32"/>
    <col min="11009" max="11009" width="4.5703125" style="32" customWidth="1"/>
    <col min="11010" max="11010" width="9.7109375" style="32" customWidth="1"/>
    <col min="11011" max="11011" width="37" style="32" customWidth="1"/>
    <col min="11012" max="11017" width="6.5703125" style="32" customWidth="1"/>
    <col min="11018" max="11019" width="8.7109375" style="32" customWidth="1"/>
    <col min="11020" max="11020" width="13.7109375" style="32" customWidth="1"/>
    <col min="11021" max="11021" width="16" style="32" customWidth="1"/>
    <col min="11022" max="11264" width="9.140625" style="32"/>
    <col min="11265" max="11265" width="4.5703125" style="32" customWidth="1"/>
    <col min="11266" max="11266" width="9.7109375" style="32" customWidth="1"/>
    <col min="11267" max="11267" width="37" style="32" customWidth="1"/>
    <col min="11268" max="11273" width="6.5703125" style="32" customWidth="1"/>
    <col min="11274" max="11275" width="8.7109375" style="32" customWidth="1"/>
    <col min="11276" max="11276" width="13.7109375" style="32" customWidth="1"/>
    <col min="11277" max="11277" width="16" style="32" customWidth="1"/>
    <col min="11278" max="11520" width="9.140625" style="32"/>
    <col min="11521" max="11521" width="4.5703125" style="32" customWidth="1"/>
    <col min="11522" max="11522" width="9.7109375" style="32" customWidth="1"/>
    <col min="11523" max="11523" width="37" style="32" customWidth="1"/>
    <col min="11524" max="11529" width="6.5703125" style="32" customWidth="1"/>
    <col min="11530" max="11531" width="8.7109375" style="32" customWidth="1"/>
    <col min="11532" max="11532" width="13.7109375" style="32" customWidth="1"/>
    <col min="11533" max="11533" width="16" style="32" customWidth="1"/>
    <col min="11534" max="11776" width="9.140625" style="32"/>
    <col min="11777" max="11777" width="4.5703125" style="32" customWidth="1"/>
    <col min="11778" max="11778" width="9.7109375" style="32" customWidth="1"/>
    <col min="11779" max="11779" width="37" style="32" customWidth="1"/>
    <col min="11780" max="11785" width="6.5703125" style="32" customWidth="1"/>
    <col min="11786" max="11787" width="8.7109375" style="32" customWidth="1"/>
    <col min="11788" max="11788" width="13.7109375" style="32" customWidth="1"/>
    <col min="11789" max="11789" width="16" style="32" customWidth="1"/>
    <col min="11790" max="12032" width="9.140625" style="32"/>
    <col min="12033" max="12033" width="4.5703125" style="32" customWidth="1"/>
    <col min="12034" max="12034" width="9.7109375" style="32" customWidth="1"/>
    <col min="12035" max="12035" width="37" style="32" customWidth="1"/>
    <col min="12036" max="12041" width="6.5703125" style="32" customWidth="1"/>
    <col min="12042" max="12043" width="8.7109375" style="32" customWidth="1"/>
    <col min="12044" max="12044" width="13.7109375" style="32" customWidth="1"/>
    <col min="12045" max="12045" width="16" style="32" customWidth="1"/>
    <col min="12046" max="12288" width="9.140625" style="32"/>
    <col min="12289" max="12289" width="4.5703125" style="32" customWidth="1"/>
    <col min="12290" max="12290" width="9.7109375" style="32" customWidth="1"/>
    <col min="12291" max="12291" width="37" style="32" customWidth="1"/>
    <col min="12292" max="12297" width="6.5703125" style="32" customWidth="1"/>
    <col min="12298" max="12299" width="8.7109375" style="32" customWidth="1"/>
    <col min="12300" max="12300" width="13.7109375" style="32" customWidth="1"/>
    <col min="12301" max="12301" width="16" style="32" customWidth="1"/>
    <col min="12302" max="12544" width="9.140625" style="32"/>
    <col min="12545" max="12545" width="4.5703125" style="32" customWidth="1"/>
    <col min="12546" max="12546" width="9.7109375" style="32" customWidth="1"/>
    <col min="12547" max="12547" width="37" style="32" customWidth="1"/>
    <col min="12548" max="12553" width="6.5703125" style="32" customWidth="1"/>
    <col min="12554" max="12555" width="8.7109375" style="32" customWidth="1"/>
    <col min="12556" max="12556" width="13.7109375" style="32" customWidth="1"/>
    <col min="12557" max="12557" width="16" style="32" customWidth="1"/>
    <col min="12558" max="12800" width="9.140625" style="32"/>
    <col min="12801" max="12801" width="4.5703125" style="32" customWidth="1"/>
    <col min="12802" max="12802" width="9.7109375" style="32" customWidth="1"/>
    <col min="12803" max="12803" width="37" style="32" customWidth="1"/>
    <col min="12804" max="12809" width="6.5703125" style="32" customWidth="1"/>
    <col min="12810" max="12811" width="8.7109375" style="32" customWidth="1"/>
    <col min="12812" max="12812" width="13.7109375" style="32" customWidth="1"/>
    <col min="12813" max="12813" width="16" style="32" customWidth="1"/>
    <col min="12814" max="13056" width="9.140625" style="32"/>
    <col min="13057" max="13057" width="4.5703125" style="32" customWidth="1"/>
    <col min="13058" max="13058" width="9.7109375" style="32" customWidth="1"/>
    <col min="13059" max="13059" width="37" style="32" customWidth="1"/>
    <col min="13060" max="13065" width="6.5703125" style="32" customWidth="1"/>
    <col min="13066" max="13067" width="8.7109375" style="32" customWidth="1"/>
    <col min="13068" max="13068" width="13.7109375" style="32" customWidth="1"/>
    <col min="13069" max="13069" width="16" style="32" customWidth="1"/>
    <col min="13070" max="13312" width="9.140625" style="32"/>
    <col min="13313" max="13313" width="4.5703125" style="32" customWidth="1"/>
    <col min="13314" max="13314" width="9.7109375" style="32" customWidth="1"/>
    <col min="13315" max="13315" width="37" style="32" customWidth="1"/>
    <col min="13316" max="13321" width="6.5703125" style="32" customWidth="1"/>
    <col min="13322" max="13323" width="8.7109375" style="32" customWidth="1"/>
    <col min="13324" max="13324" width="13.7109375" style="32" customWidth="1"/>
    <col min="13325" max="13325" width="16" style="32" customWidth="1"/>
    <col min="13326" max="13568" width="9.140625" style="32"/>
    <col min="13569" max="13569" width="4.5703125" style="32" customWidth="1"/>
    <col min="13570" max="13570" width="9.7109375" style="32" customWidth="1"/>
    <col min="13571" max="13571" width="37" style="32" customWidth="1"/>
    <col min="13572" max="13577" width="6.5703125" style="32" customWidth="1"/>
    <col min="13578" max="13579" width="8.7109375" style="32" customWidth="1"/>
    <col min="13580" max="13580" width="13.7109375" style="32" customWidth="1"/>
    <col min="13581" max="13581" width="16" style="32" customWidth="1"/>
    <col min="13582" max="13824" width="9.140625" style="32"/>
    <col min="13825" max="13825" width="4.5703125" style="32" customWidth="1"/>
    <col min="13826" max="13826" width="9.7109375" style="32" customWidth="1"/>
    <col min="13827" max="13827" width="37" style="32" customWidth="1"/>
    <col min="13828" max="13833" width="6.5703125" style="32" customWidth="1"/>
    <col min="13834" max="13835" width="8.7109375" style="32" customWidth="1"/>
    <col min="13836" max="13836" width="13.7109375" style="32" customWidth="1"/>
    <col min="13837" max="13837" width="16" style="32" customWidth="1"/>
    <col min="13838" max="14080" width="9.140625" style="32"/>
    <col min="14081" max="14081" width="4.5703125" style="32" customWidth="1"/>
    <col min="14082" max="14082" width="9.7109375" style="32" customWidth="1"/>
    <col min="14083" max="14083" width="37" style="32" customWidth="1"/>
    <col min="14084" max="14089" width="6.5703125" style="32" customWidth="1"/>
    <col min="14090" max="14091" width="8.7109375" style="32" customWidth="1"/>
    <col min="14092" max="14092" width="13.7109375" style="32" customWidth="1"/>
    <col min="14093" max="14093" width="16" style="32" customWidth="1"/>
    <col min="14094" max="14336" width="9.140625" style="32"/>
    <col min="14337" max="14337" width="4.5703125" style="32" customWidth="1"/>
    <col min="14338" max="14338" width="9.7109375" style="32" customWidth="1"/>
    <col min="14339" max="14339" width="37" style="32" customWidth="1"/>
    <col min="14340" max="14345" width="6.5703125" style="32" customWidth="1"/>
    <col min="14346" max="14347" width="8.7109375" style="32" customWidth="1"/>
    <col min="14348" max="14348" width="13.7109375" style="32" customWidth="1"/>
    <col min="14349" max="14349" width="16" style="32" customWidth="1"/>
    <col min="14350" max="14592" width="9.140625" style="32"/>
    <col min="14593" max="14593" width="4.5703125" style="32" customWidth="1"/>
    <col min="14594" max="14594" width="9.7109375" style="32" customWidth="1"/>
    <col min="14595" max="14595" width="37" style="32" customWidth="1"/>
    <col min="14596" max="14601" width="6.5703125" style="32" customWidth="1"/>
    <col min="14602" max="14603" width="8.7109375" style="32" customWidth="1"/>
    <col min="14604" max="14604" width="13.7109375" style="32" customWidth="1"/>
    <col min="14605" max="14605" width="16" style="32" customWidth="1"/>
    <col min="14606" max="14848" width="9.140625" style="32"/>
    <col min="14849" max="14849" width="4.5703125" style="32" customWidth="1"/>
    <col min="14850" max="14850" width="9.7109375" style="32" customWidth="1"/>
    <col min="14851" max="14851" width="37" style="32" customWidth="1"/>
    <col min="14852" max="14857" width="6.5703125" style="32" customWidth="1"/>
    <col min="14858" max="14859" width="8.7109375" style="32" customWidth="1"/>
    <col min="14860" max="14860" width="13.7109375" style="32" customWidth="1"/>
    <col min="14861" max="14861" width="16" style="32" customWidth="1"/>
    <col min="14862" max="15104" width="9.140625" style="32"/>
    <col min="15105" max="15105" width="4.5703125" style="32" customWidth="1"/>
    <col min="15106" max="15106" width="9.7109375" style="32" customWidth="1"/>
    <col min="15107" max="15107" width="37" style="32" customWidth="1"/>
    <col min="15108" max="15113" width="6.5703125" style="32" customWidth="1"/>
    <col min="15114" max="15115" width="8.7109375" style="32" customWidth="1"/>
    <col min="15116" max="15116" width="13.7109375" style="32" customWidth="1"/>
    <col min="15117" max="15117" width="16" style="32" customWidth="1"/>
    <col min="15118" max="15360" width="9.140625" style="32"/>
    <col min="15361" max="15361" width="4.5703125" style="32" customWidth="1"/>
    <col min="15362" max="15362" width="9.7109375" style="32" customWidth="1"/>
    <col min="15363" max="15363" width="37" style="32" customWidth="1"/>
    <col min="15364" max="15369" width="6.5703125" style="32" customWidth="1"/>
    <col min="15370" max="15371" width="8.7109375" style="32" customWidth="1"/>
    <col min="15372" max="15372" width="13.7109375" style="32" customWidth="1"/>
    <col min="15373" max="15373" width="16" style="32" customWidth="1"/>
    <col min="15374" max="15616" width="9.140625" style="32"/>
    <col min="15617" max="15617" width="4.5703125" style="32" customWidth="1"/>
    <col min="15618" max="15618" width="9.7109375" style="32" customWidth="1"/>
    <col min="15619" max="15619" width="37" style="32" customWidth="1"/>
    <col min="15620" max="15625" width="6.5703125" style="32" customWidth="1"/>
    <col min="15626" max="15627" width="8.7109375" style="32" customWidth="1"/>
    <col min="15628" max="15628" width="13.7109375" style="32" customWidth="1"/>
    <col min="15629" max="15629" width="16" style="32" customWidth="1"/>
    <col min="15630" max="15872" width="9.140625" style="32"/>
    <col min="15873" max="15873" width="4.5703125" style="32" customWidth="1"/>
    <col min="15874" max="15874" width="9.7109375" style="32" customWidth="1"/>
    <col min="15875" max="15875" width="37" style="32" customWidth="1"/>
    <col min="15876" max="15881" width="6.5703125" style="32" customWidth="1"/>
    <col min="15882" max="15883" width="8.7109375" style="32" customWidth="1"/>
    <col min="15884" max="15884" width="13.7109375" style="32" customWidth="1"/>
    <col min="15885" max="15885" width="16" style="32" customWidth="1"/>
    <col min="15886" max="16128" width="9.140625" style="32"/>
    <col min="16129" max="16129" width="4.5703125" style="32" customWidth="1"/>
    <col min="16130" max="16130" width="9.7109375" style="32" customWidth="1"/>
    <col min="16131" max="16131" width="37" style="32" customWidth="1"/>
    <col min="16132" max="16137" width="6.5703125" style="32" customWidth="1"/>
    <col min="16138" max="16139" width="8.7109375" style="32" customWidth="1"/>
    <col min="16140" max="16140" width="13.7109375" style="32" customWidth="1"/>
    <col min="16141" max="16141" width="16" style="32" customWidth="1"/>
    <col min="16142" max="16384" width="9.140625" style="32"/>
  </cols>
  <sheetData>
    <row r="1" spans="1:13" ht="38.25" x14ac:dyDescent="0.2">
      <c r="A1" s="33" t="s">
        <v>29</v>
      </c>
      <c r="B1" s="33" t="s">
        <v>41</v>
      </c>
      <c r="C1" s="33" t="s">
        <v>42</v>
      </c>
      <c r="D1" s="34" t="s">
        <v>43</v>
      </c>
      <c r="E1" s="34" t="s">
        <v>44</v>
      </c>
      <c r="F1" s="34" t="s">
        <v>45</v>
      </c>
      <c r="G1" s="40" t="s">
        <v>46</v>
      </c>
      <c r="H1" s="40" t="s">
        <v>47</v>
      </c>
      <c r="I1" s="40" t="s">
        <v>48</v>
      </c>
      <c r="J1" s="40" t="s">
        <v>49</v>
      </c>
      <c r="K1" s="40" t="s">
        <v>50</v>
      </c>
      <c r="L1" s="34" t="s">
        <v>51</v>
      </c>
      <c r="M1" s="34" t="s">
        <v>52</v>
      </c>
    </row>
    <row r="2" spans="1:13" ht="25.5" x14ac:dyDescent="0.2">
      <c r="A2" s="35">
        <v>1</v>
      </c>
      <c r="B2" s="36" t="s">
        <v>273</v>
      </c>
      <c r="C2" s="35" t="s">
        <v>274</v>
      </c>
      <c r="D2" s="36">
        <v>55</v>
      </c>
      <c r="E2" s="35" t="s">
        <v>55</v>
      </c>
      <c r="F2" s="35">
        <v>0.06</v>
      </c>
      <c r="G2" s="41">
        <v>0</v>
      </c>
      <c r="H2" s="41">
        <v>0</v>
      </c>
      <c r="I2" s="41">
        <v>0</v>
      </c>
      <c r="J2" s="44">
        <f>ROUND(G2*D2,0)</f>
        <v>0</v>
      </c>
      <c r="K2" s="44">
        <f>ROUND((H2+I2)*D2,0)</f>
        <v>0</v>
      </c>
      <c r="L2" s="37" t="s">
        <v>56</v>
      </c>
      <c r="M2" s="37" t="s">
        <v>275</v>
      </c>
    </row>
    <row r="3" spans="1:13" s="38" customFormat="1" ht="14.25" x14ac:dyDescent="0.2">
      <c r="C3" s="38" t="s">
        <v>57</v>
      </c>
      <c r="G3" s="42"/>
      <c r="H3" s="42"/>
      <c r="I3" s="42"/>
      <c r="J3" s="45">
        <f>ROUND(SUM(J2:J2),0)</f>
        <v>0</v>
      </c>
      <c r="K3" s="45">
        <f>ROUND(SUM(K2:K2),0)</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activeCell="J10" sqref="J10"/>
    </sheetView>
  </sheetViews>
  <sheetFormatPr defaultRowHeight="12.75" x14ac:dyDescent="0.2"/>
  <cols>
    <col min="1" max="1" width="4.5703125" style="32" customWidth="1"/>
    <col min="2" max="2" width="9.7109375" style="32" customWidth="1"/>
    <col min="3" max="3" width="37" style="32" customWidth="1"/>
    <col min="4" max="6" width="6.5703125" style="32" customWidth="1"/>
    <col min="7" max="9" width="6.5703125" style="43" customWidth="1"/>
    <col min="10" max="10" width="8.7109375" style="43" customWidth="1"/>
    <col min="11" max="11" width="10.28515625" style="43" customWidth="1"/>
    <col min="12" max="12" width="14.140625" style="32" customWidth="1"/>
    <col min="13" max="13" width="16" style="32" customWidth="1"/>
    <col min="14" max="256" width="9.140625" style="32"/>
    <col min="257" max="257" width="4.5703125" style="32" customWidth="1"/>
    <col min="258" max="258" width="9.7109375" style="32" customWidth="1"/>
    <col min="259" max="259" width="37" style="32" customWidth="1"/>
    <col min="260" max="265" width="6.5703125" style="32" customWidth="1"/>
    <col min="266" max="266" width="8.7109375" style="32" customWidth="1"/>
    <col min="267" max="267" width="10.28515625" style="32" customWidth="1"/>
    <col min="268" max="268" width="14.140625" style="32" customWidth="1"/>
    <col min="269" max="269" width="16" style="32" customWidth="1"/>
    <col min="270" max="512" width="9.140625" style="32"/>
    <col min="513" max="513" width="4.5703125" style="32" customWidth="1"/>
    <col min="514" max="514" width="9.7109375" style="32" customWidth="1"/>
    <col min="515" max="515" width="37" style="32" customWidth="1"/>
    <col min="516" max="521" width="6.5703125" style="32" customWidth="1"/>
    <col min="522" max="522" width="8.7109375" style="32" customWidth="1"/>
    <col min="523" max="523" width="10.28515625" style="32" customWidth="1"/>
    <col min="524" max="524" width="14.140625" style="32" customWidth="1"/>
    <col min="525" max="525" width="16" style="32" customWidth="1"/>
    <col min="526" max="768" width="9.140625" style="32"/>
    <col min="769" max="769" width="4.5703125" style="32" customWidth="1"/>
    <col min="770" max="770" width="9.7109375" style="32" customWidth="1"/>
    <col min="771" max="771" width="37" style="32" customWidth="1"/>
    <col min="772" max="777" width="6.5703125" style="32" customWidth="1"/>
    <col min="778" max="778" width="8.7109375" style="32" customWidth="1"/>
    <col min="779" max="779" width="10.28515625" style="32" customWidth="1"/>
    <col min="780" max="780" width="14.140625" style="32" customWidth="1"/>
    <col min="781" max="781" width="16" style="32" customWidth="1"/>
    <col min="782" max="1024" width="9.140625" style="32"/>
    <col min="1025" max="1025" width="4.5703125" style="32" customWidth="1"/>
    <col min="1026" max="1026" width="9.7109375" style="32" customWidth="1"/>
    <col min="1027" max="1027" width="37" style="32" customWidth="1"/>
    <col min="1028" max="1033" width="6.5703125" style="32" customWidth="1"/>
    <col min="1034" max="1034" width="8.7109375" style="32" customWidth="1"/>
    <col min="1035" max="1035" width="10.28515625" style="32" customWidth="1"/>
    <col min="1036" max="1036" width="14.140625" style="32" customWidth="1"/>
    <col min="1037" max="1037" width="16" style="32" customWidth="1"/>
    <col min="1038" max="1280" width="9.140625" style="32"/>
    <col min="1281" max="1281" width="4.5703125" style="32" customWidth="1"/>
    <col min="1282" max="1282" width="9.7109375" style="32" customWidth="1"/>
    <col min="1283" max="1283" width="37" style="32" customWidth="1"/>
    <col min="1284" max="1289" width="6.5703125" style="32" customWidth="1"/>
    <col min="1290" max="1290" width="8.7109375" style="32" customWidth="1"/>
    <col min="1291" max="1291" width="10.28515625" style="32" customWidth="1"/>
    <col min="1292" max="1292" width="14.140625" style="32" customWidth="1"/>
    <col min="1293" max="1293" width="16" style="32" customWidth="1"/>
    <col min="1294" max="1536" width="9.140625" style="32"/>
    <col min="1537" max="1537" width="4.5703125" style="32" customWidth="1"/>
    <col min="1538" max="1538" width="9.7109375" style="32" customWidth="1"/>
    <col min="1539" max="1539" width="37" style="32" customWidth="1"/>
    <col min="1540" max="1545" width="6.5703125" style="32" customWidth="1"/>
    <col min="1546" max="1546" width="8.7109375" style="32" customWidth="1"/>
    <col min="1547" max="1547" width="10.28515625" style="32" customWidth="1"/>
    <col min="1548" max="1548" width="14.140625" style="32" customWidth="1"/>
    <col min="1549" max="1549" width="16" style="32" customWidth="1"/>
    <col min="1550" max="1792" width="9.140625" style="32"/>
    <col min="1793" max="1793" width="4.5703125" style="32" customWidth="1"/>
    <col min="1794" max="1794" width="9.7109375" style="32" customWidth="1"/>
    <col min="1795" max="1795" width="37" style="32" customWidth="1"/>
    <col min="1796" max="1801" width="6.5703125" style="32" customWidth="1"/>
    <col min="1802" max="1802" width="8.7109375" style="32" customWidth="1"/>
    <col min="1803" max="1803" width="10.28515625" style="32" customWidth="1"/>
    <col min="1804" max="1804" width="14.140625" style="32" customWidth="1"/>
    <col min="1805" max="1805" width="16" style="32" customWidth="1"/>
    <col min="1806" max="2048" width="9.140625" style="32"/>
    <col min="2049" max="2049" width="4.5703125" style="32" customWidth="1"/>
    <col min="2050" max="2050" width="9.7109375" style="32" customWidth="1"/>
    <col min="2051" max="2051" width="37" style="32" customWidth="1"/>
    <col min="2052" max="2057" width="6.5703125" style="32" customWidth="1"/>
    <col min="2058" max="2058" width="8.7109375" style="32" customWidth="1"/>
    <col min="2059" max="2059" width="10.28515625" style="32" customWidth="1"/>
    <col min="2060" max="2060" width="14.140625" style="32" customWidth="1"/>
    <col min="2061" max="2061" width="16" style="32" customWidth="1"/>
    <col min="2062" max="2304" width="9.140625" style="32"/>
    <col min="2305" max="2305" width="4.5703125" style="32" customWidth="1"/>
    <col min="2306" max="2306" width="9.7109375" style="32" customWidth="1"/>
    <col min="2307" max="2307" width="37" style="32" customWidth="1"/>
    <col min="2308" max="2313" width="6.5703125" style="32" customWidth="1"/>
    <col min="2314" max="2314" width="8.7109375" style="32" customWidth="1"/>
    <col min="2315" max="2315" width="10.28515625" style="32" customWidth="1"/>
    <col min="2316" max="2316" width="14.140625" style="32" customWidth="1"/>
    <col min="2317" max="2317" width="16" style="32" customWidth="1"/>
    <col min="2318" max="2560" width="9.140625" style="32"/>
    <col min="2561" max="2561" width="4.5703125" style="32" customWidth="1"/>
    <col min="2562" max="2562" width="9.7109375" style="32" customWidth="1"/>
    <col min="2563" max="2563" width="37" style="32" customWidth="1"/>
    <col min="2564" max="2569" width="6.5703125" style="32" customWidth="1"/>
    <col min="2570" max="2570" width="8.7109375" style="32" customWidth="1"/>
    <col min="2571" max="2571" width="10.28515625" style="32" customWidth="1"/>
    <col min="2572" max="2572" width="14.140625" style="32" customWidth="1"/>
    <col min="2573" max="2573" width="16" style="32" customWidth="1"/>
    <col min="2574" max="2816" width="9.140625" style="32"/>
    <col min="2817" max="2817" width="4.5703125" style="32" customWidth="1"/>
    <col min="2818" max="2818" width="9.7109375" style="32" customWidth="1"/>
    <col min="2819" max="2819" width="37" style="32" customWidth="1"/>
    <col min="2820" max="2825" width="6.5703125" style="32" customWidth="1"/>
    <col min="2826" max="2826" width="8.7109375" style="32" customWidth="1"/>
    <col min="2827" max="2827" width="10.28515625" style="32" customWidth="1"/>
    <col min="2828" max="2828" width="14.140625" style="32" customWidth="1"/>
    <col min="2829" max="2829" width="16" style="32" customWidth="1"/>
    <col min="2830" max="3072" width="9.140625" style="32"/>
    <col min="3073" max="3073" width="4.5703125" style="32" customWidth="1"/>
    <col min="3074" max="3074" width="9.7109375" style="32" customWidth="1"/>
    <col min="3075" max="3075" width="37" style="32" customWidth="1"/>
    <col min="3076" max="3081" width="6.5703125" style="32" customWidth="1"/>
    <col min="3082" max="3082" width="8.7109375" style="32" customWidth="1"/>
    <col min="3083" max="3083" width="10.28515625" style="32" customWidth="1"/>
    <col min="3084" max="3084" width="14.140625" style="32" customWidth="1"/>
    <col min="3085" max="3085" width="16" style="32" customWidth="1"/>
    <col min="3086" max="3328" width="9.140625" style="32"/>
    <col min="3329" max="3329" width="4.5703125" style="32" customWidth="1"/>
    <col min="3330" max="3330" width="9.7109375" style="32" customWidth="1"/>
    <col min="3331" max="3331" width="37" style="32" customWidth="1"/>
    <col min="3332" max="3337" width="6.5703125" style="32" customWidth="1"/>
    <col min="3338" max="3338" width="8.7109375" style="32" customWidth="1"/>
    <col min="3339" max="3339" width="10.28515625" style="32" customWidth="1"/>
    <col min="3340" max="3340" width="14.140625" style="32" customWidth="1"/>
    <col min="3341" max="3341" width="16" style="32" customWidth="1"/>
    <col min="3342" max="3584" width="9.140625" style="32"/>
    <col min="3585" max="3585" width="4.5703125" style="32" customWidth="1"/>
    <col min="3586" max="3586" width="9.7109375" style="32" customWidth="1"/>
    <col min="3587" max="3587" width="37" style="32" customWidth="1"/>
    <col min="3588" max="3593" width="6.5703125" style="32" customWidth="1"/>
    <col min="3594" max="3594" width="8.7109375" style="32" customWidth="1"/>
    <col min="3595" max="3595" width="10.28515625" style="32" customWidth="1"/>
    <col min="3596" max="3596" width="14.140625" style="32" customWidth="1"/>
    <col min="3597" max="3597" width="16" style="32" customWidth="1"/>
    <col min="3598" max="3840" width="9.140625" style="32"/>
    <col min="3841" max="3841" width="4.5703125" style="32" customWidth="1"/>
    <col min="3842" max="3842" width="9.7109375" style="32" customWidth="1"/>
    <col min="3843" max="3843" width="37" style="32" customWidth="1"/>
    <col min="3844" max="3849" width="6.5703125" style="32" customWidth="1"/>
    <col min="3850" max="3850" width="8.7109375" style="32" customWidth="1"/>
    <col min="3851" max="3851" width="10.28515625" style="32" customWidth="1"/>
    <col min="3852" max="3852" width="14.140625" style="32" customWidth="1"/>
    <col min="3853" max="3853" width="16" style="32" customWidth="1"/>
    <col min="3854" max="4096" width="9.140625" style="32"/>
    <col min="4097" max="4097" width="4.5703125" style="32" customWidth="1"/>
    <col min="4098" max="4098" width="9.7109375" style="32" customWidth="1"/>
    <col min="4099" max="4099" width="37" style="32" customWidth="1"/>
    <col min="4100" max="4105" width="6.5703125" style="32" customWidth="1"/>
    <col min="4106" max="4106" width="8.7109375" style="32" customWidth="1"/>
    <col min="4107" max="4107" width="10.28515625" style="32" customWidth="1"/>
    <col min="4108" max="4108" width="14.140625" style="32" customWidth="1"/>
    <col min="4109" max="4109" width="16" style="32" customWidth="1"/>
    <col min="4110" max="4352" width="9.140625" style="32"/>
    <col min="4353" max="4353" width="4.5703125" style="32" customWidth="1"/>
    <col min="4354" max="4354" width="9.7109375" style="32" customWidth="1"/>
    <col min="4355" max="4355" width="37" style="32" customWidth="1"/>
    <col min="4356" max="4361" width="6.5703125" style="32" customWidth="1"/>
    <col min="4362" max="4362" width="8.7109375" style="32" customWidth="1"/>
    <col min="4363" max="4363" width="10.28515625" style="32" customWidth="1"/>
    <col min="4364" max="4364" width="14.140625" style="32" customWidth="1"/>
    <col min="4365" max="4365" width="16" style="32" customWidth="1"/>
    <col min="4366" max="4608" width="9.140625" style="32"/>
    <col min="4609" max="4609" width="4.5703125" style="32" customWidth="1"/>
    <col min="4610" max="4610" width="9.7109375" style="32" customWidth="1"/>
    <col min="4611" max="4611" width="37" style="32" customWidth="1"/>
    <col min="4612" max="4617" width="6.5703125" style="32" customWidth="1"/>
    <col min="4618" max="4618" width="8.7109375" style="32" customWidth="1"/>
    <col min="4619" max="4619" width="10.28515625" style="32" customWidth="1"/>
    <col min="4620" max="4620" width="14.140625" style="32" customWidth="1"/>
    <col min="4621" max="4621" width="16" style="32" customWidth="1"/>
    <col min="4622" max="4864" width="9.140625" style="32"/>
    <col min="4865" max="4865" width="4.5703125" style="32" customWidth="1"/>
    <col min="4866" max="4866" width="9.7109375" style="32" customWidth="1"/>
    <col min="4867" max="4867" width="37" style="32" customWidth="1"/>
    <col min="4868" max="4873" width="6.5703125" style="32" customWidth="1"/>
    <col min="4874" max="4874" width="8.7109375" style="32" customWidth="1"/>
    <col min="4875" max="4875" width="10.28515625" style="32" customWidth="1"/>
    <col min="4876" max="4876" width="14.140625" style="32" customWidth="1"/>
    <col min="4877" max="4877" width="16" style="32" customWidth="1"/>
    <col min="4878" max="5120" width="9.140625" style="32"/>
    <col min="5121" max="5121" width="4.5703125" style="32" customWidth="1"/>
    <col min="5122" max="5122" width="9.7109375" style="32" customWidth="1"/>
    <col min="5123" max="5123" width="37" style="32" customWidth="1"/>
    <col min="5124" max="5129" width="6.5703125" style="32" customWidth="1"/>
    <col min="5130" max="5130" width="8.7109375" style="32" customWidth="1"/>
    <col min="5131" max="5131" width="10.28515625" style="32" customWidth="1"/>
    <col min="5132" max="5132" width="14.140625" style="32" customWidth="1"/>
    <col min="5133" max="5133" width="16" style="32" customWidth="1"/>
    <col min="5134" max="5376" width="9.140625" style="32"/>
    <col min="5377" max="5377" width="4.5703125" style="32" customWidth="1"/>
    <col min="5378" max="5378" width="9.7109375" style="32" customWidth="1"/>
    <col min="5379" max="5379" width="37" style="32" customWidth="1"/>
    <col min="5380" max="5385" width="6.5703125" style="32" customWidth="1"/>
    <col min="5386" max="5386" width="8.7109375" style="32" customWidth="1"/>
    <col min="5387" max="5387" width="10.28515625" style="32" customWidth="1"/>
    <col min="5388" max="5388" width="14.140625" style="32" customWidth="1"/>
    <col min="5389" max="5389" width="16" style="32" customWidth="1"/>
    <col min="5390" max="5632" width="9.140625" style="32"/>
    <col min="5633" max="5633" width="4.5703125" style="32" customWidth="1"/>
    <col min="5634" max="5634" width="9.7109375" style="32" customWidth="1"/>
    <col min="5635" max="5635" width="37" style="32" customWidth="1"/>
    <col min="5636" max="5641" width="6.5703125" style="32" customWidth="1"/>
    <col min="5642" max="5642" width="8.7109375" style="32" customWidth="1"/>
    <col min="5643" max="5643" width="10.28515625" style="32" customWidth="1"/>
    <col min="5644" max="5644" width="14.140625" style="32" customWidth="1"/>
    <col min="5645" max="5645" width="16" style="32" customWidth="1"/>
    <col min="5646" max="5888" width="9.140625" style="32"/>
    <col min="5889" max="5889" width="4.5703125" style="32" customWidth="1"/>
    <col min="5890" max="5890" width="9.7109375" style="32" customWidth="1"/>
    <col min="5891" max="5891" width="37" style="32" customWidth="1"/>
    <col min="5892" max="5897" width="6.5703125" style="32" customWidth="1"/>
    <col min="5898" max="5898" width="8.7109375" style="32" customWidth="1"/>
    <col min="5899" max="5899" width="10.28515625" style="32" customWidth="1"/>
    <col min="5900" max="5900" width="14.140625" style="32" customWidth="1"/>
    <col min="5901" max="5901" width="16" style="32" customWidth="1"/>
    <col min="5902" max="6144" width="9.140625" style="32"/>
    <col min="6145" max="6145" width="4.5703125" style="32" customWidth="1"/>
    <col min="6146" max="6146" width="9.7109375" style="32" customWidth="1"/>
    <col min="6147" max="6147" width="37" style="32" customWidth="1"/>
    <col min="6148" max="6153" width="6.5703125" style="32" customWidth="1"/>
    <col min="6154" max="6154" width="8.7109375" style="32" customWidth="1"/>
    <col min="6155" max="6155" width="10.28515625" style="32" customWidth="1"/>
    <col min="6156" max="6156" width="14.140625" style="32" customWidth="1"/>
    <col min="6157" max="6157" width="16" style="32" customWidth="1"/>
    <col min="6158" max="6400" width="9.140625" style="32"/>
    <col min="6401" max="6401" width="4.5703125" style="32" customWidth="1"/>
    <col min="6402" max="6402" width="9.7109375" style="32" customWidth="1"/>
    <col min="6403" max="6403" width="37" style="32" customWidth="1"/>
    <col min="6404" max="6409" width="6.5703125" style="32" customWidth="1"/>
    <col min="6410" max="6410" width="8.7109375" style="32" customWidth="1"/>
    <col min="6411" max="6411" width="10.28515625" style="32" customWidth="1"/>
    <col min="6412" max="6412" width="14.140625" style="32" customWidth="1"/>
    <col min="6413" max="6413" width="16" style="32" customWidth="1"/>
    <col min="6414" max="6656" width="9.140625" style="32"/>
    <col min="6657" max="6657" width="4.5703125" style="32" customWidth="1"/>
    <col min="6658" max="6658" width="9.7109375" style="32" customWidth="1"/>
    <col min="6659" max="6659" width="37" style="32" customWidth="1"/>
    <col min="6660" max="6665" width="6.5703125" style="32" customWidth="1"/>
    <col min="6666" max="6666" width="8.7109375" style="32" customWidth="1"/>
    <col min="6667" max="6667" width="10.28515625" style="32" customWidth="1"/>
    <col min="6668" max="6668" width="14.140625" style="32" customWidth="1"/>
    <col min="6669" max="6669" width="16" style="32" customWidth="1"/>
    <col min="6670" max="6912" width="9.140625" style="32"/>
    <col min="6913" max="6913" width="4.5703125" style="32" customWidth="1"/>
    <col min="6914" max="6914" width="9.7109375" style="32" customWidth="1"/>
    <col min="6915" max="6915" width="37" style="32" customWidth="1"/>
    <col min="6916" max="6921" width="6.5703125" style="32" customWidth="1"/>
    <col min="6922" max="6922" width="8.7109375" style="32" customWidth="1"/>
    <col min="6923" max="6923" width="10.28515625" style="32" customWidth="1"/>
    <col min="6924" max="6924" width="14.140625" style="32" customWidth="1"/>
    <col min="6925" max="6925" width="16" style="32" customWidth="1"/>
    <col min="6926" max="7168" width="9.140625" style="32"/>
    <col min="7169" max="7169" width="4.5703125" style="32" customWidth="1"/>
    <col min="7170" max="7170" width="9.7109375" style="32" customWidth="1"/>
    <col min="7171" max="7171" width="37" style="32" customWidth="1"/>
    <col min="7172" max="7177" width="6.5703125" style="32" customWidth="1"/>
    <col min="7178" max="7178" width="8.7109375" style="32" customWidth="1"/>
    <col min="7179" max="7179" width="10.28515625" style="32" customWidth="1"/>
    <col min="7180" max="7180" width="14.140625" style="32" customWidth="1"/>
    <col min="7181" max="7181" width="16" style="32" customWidth="1"/>
    <col min="7182" max="7424" width="9.140625" style="32"/>
    <col min="7425" max="7425" width="4.5703125" style="32" customWidth="1"/>
    <col min="7426" max="7426" width="9.7109375" style="32" customWidth="1"/>
    <col min="7427" max="7427" width="37" style="32" customWidth="1"/>
    <col min="7428" max="7433" width="6.5703125" style="32" customWidth="1"/>
    <col min="7434" max="7434" width="8.7109375" style="32" customWidth="1"/>
    <col min="7435" max="7435" width="10.28515625" style="32" customWidth="1"/>
    <col min="7436" max="7436" width="14.140625" style="32" customWidth="1"/>
    <col min="7437" max="7437" width="16" style="32" customWidth="1"/>
    <col min="7438" max="7680" width="9.140625" style="32"/>
    <col min="7681" max="7681" width="4.5703125" style="32" customWidth="1"/>
    <col min="7682" max="7682" width="9.7109375" style="32" customWidth="1"/>
    <col min="7683" max="7683" width="37" style="32" customWidth="1"/>
    <col min="7684" max="7689" width="6.5703125" style="32" customWidth="1"/>
    <col min="7690" max="7690" width="8.7109375" style="32" customWidth="1"/>
    <col min="7691" max="7691" width="10.28515625" style="32" customWidth="1"/>
    <col min="7692" max="7692" width="14.140625" style="32" customWidth="1"/>
    <col min="7693" max="7693" width="16" style="32" customWidth="1"/>
    <col min="7694" max="7936" width="9.140625" style="32"/>
    <col min="7937" max="7937" width="4.5703125" style="32" customWidth="1"/>
    <col min="7938" max="7938" width="9.7109375" style="32" customWidth="1"/>
    <col min="7939" max="7939" width="37" style="32" customWidth="1"/>
    <col min="7940" max="7945" width="6.5703125" style="32" customWidth="1"/>
    <col min="7946" max="7946" width="8.7109375" style="32" customWidth="1"/>
    <col min="7947" max="7947" width="10.28515625" style="32" customWidth="1"/>
    <col min="7948" max="7948" width="14.140625" style="32" customWidth="1"/>
    <col min="7949" max="7949" width="16" style="32" customWidth="1"/>
    <col min="7950" max="8192" width="9.140625" style="32"/>
    <col min="8193" max="8193" width="4.5703125" style="32" customWidth="1"/>
    <col min="8194" max="8194" width="9.7109375" style="32" customWidth="1"/>
    <col min="8195" max="8195" width="37" style="32" customWidth="1"/>
    <col min="8196" max="8201" width="6.5703125" style="32" customWidth="1"/>
    <col min="8202" max="8202" width="8.7109375" style="32" customWidth="1"/>
    <col min="8203" max="8203" width="10.28515625" style="32" customWidth="1"/>
    <col min="8204" max="8204" width="14.140625" style="32" customWidth="1"/>
    <col min="8205" max="8205" width="16" style="32" customWidth="1"/>
    <col min="8206" max="8448" width="9.140625" style="32"/>
    <col min="8449" max="8449" width="4.5703125" style="32" customWidth="1"/>
    <col min="8450" max="8450" width="9.7109375" style="32" customWidth="1"/>
    <col min="8451" max="8451" width="37" style="32" customWidth="1"/>
    <col min="8452" max="8457" width="6.5703125" style="32" customWidth="1"/>
    <col min="8458" max="8458" width="8.7109375" style="32" customWidth="1"/>
    <col min="8459" max="8459" width="10.28515625" style="32" customWidth="1"/>
    <col min="8460" max="8460" width="14.140625" style="32" customWidth="1"/>
    <col min="8461" max="8461" width="16" style="32" customWidth="1"/>
    <col min="8462" max="8704" width="9.140625" style="32"/>
    <col min="8705" max="8705" width="4.5703125" style="32" customWidth="1"/>
    <col min="8706" max="8706" width="9.7109375" style="32" customWidth="1"/>
    <col min="8707" max="8707" width="37" style="32" customWidth="1"/>
    <col min="8708" max="8713" width="6.5703125" style="32" customWidth="1"/>
    <col min="8714" max="8714" width="8.7109375" style="32" customWidth="1"/>
    <col min="8715" max="8715" width="10.28515625" style="32" customWidth="1"/>
    <col min="8716" max="8716" width="14.140625" style="32" customWidth="1"/>
    <col min="8717" max="8717" width="16" style="32" customWidth="1"/>
    <col min="8718" max="8960" width="9.140625" style="32"/>
    <col min="8961" max="8961" width="4.5703125" style="32" customWidth="1"/>
    <col min="8962" max="8962" width="9.7109375" style="32" customWidth="1"/>
    <col min="8963" max="8963" width="37" style="32" customWidth="1"/>
    <col min="8964" max="8969" width="6.5703125" style="32" customWidth="1"/>
    <col min="8970" max="8970" width="8.7109375" style="32" customWidth="1"/>
    <col min="8971" max="8971" width="10.28515625" style="32" customWidth="1"/>
    <col min="8972" max="8972" width="14.140625" style="32" customWidth="1"/>
    <col min="8973" max="8973" width="16" style="32" customWidth="1"/>
    <col min="8974" max="9216" width="9.140625" style="32"/>
    <col min="9217" max="9217" width="4.5703125" style="32" customWidth="1"/>
    <col min="9218" max="9218" width="9.7109375" style="32" customWidth="1"/>
    <col min="9219" max="9219" width="37" style="32" customWidth="1"/>
    <col min="9220" max="9225" width="6.5703125" style="32" customWidth="1"/>
    <col min="9226" max="9226" width="8.7109375" style="32" customWidth="1"/>
    <col min="9227" max="9227" width="10.28515625" style="32" customWidth="1"/>
    <col min="9228" max="9228" width="14.140625" style="32" customWidth="1"/>
    <col min="9229" max="9229" width="16" style="32" customWidth="1"/>
    <col min="9230" max="9472" width="9.140625" style="32"/>
    <col min="9473" max="9473" width="4.5703125" style="32" customWidth="1"/>
    <col min="9474" max="9474" width="9.7109375" style="32" customWidth="1"/>
    <col min="9475" max="9475" width="37" style="32" customWidth="1"/>
    <col min="9476" max="9481" width="6.5703125" style="32" customWidth="1"/>
    <col min="9482" max="9482" width="8.7109375" style="32" customWidth="1"/>
    <col min="9483" max="9483" width="10.28515625" style="32" customWidth="1"/>
    <col min="9484" max="9484" width="14.140625" style="32" customWidth="1"/>
    <col min="9485" max="9485" width="16" style="32" customWidth="1"/>
    <col min="9486" max="9728" width="9.140625" style="32"/>
    <col min="9729" max="9729" width="4.5703125" style="32" customWidth="1"/>
    <col min="9730" max="9730" width="9.7109375" style="32" customWidth="1"/>
    <col min="9731" max="9731" width="37" style="32" customWidth="1"/>
    <col min="9732" max="9737" width="6.5703125" style="32" customWidth="1"/>
    <col min="9738" max="9738" width="8.7109375" style="32" customWidth="1"/>
    <col min="9739" max="9739" width="10.28515625" style="32" customWidth="1"/>
    <col min="9740" max="9740" width="14.140625" style="32" customWidth="1"/>
    <col min="9741" max="9741" width="16" style="32" customWidth="1"/>
    <col min="9742" max="9984" width="9.140625" style="32"/>
    <col min="9985" max="9985" width="4.5703125" style="32" customWidth="1"/>
    <col min="9986" max="9986" width="9.7109375" style="32" customWidth="1"/>
    <col min="9987" max="9987" width="37" style="32" customWidth="1"/>
    <col min="9988" max="9993" width="6.5703125" style="32" customWidth="1"/>
    <col min="9994" max="9994" width="8.7109375" style="32" customWidth="1"/>
    <col min="9995" max="9995" width="10.28515625" style="32" customWidth="1"/>
    <col min="9996" max="9996" width="14.140625" style="32" customWidth="1"/>
    <col min="9997" max="9997" width="16" style="32" customWidth="1"/>
    <col min="9998" max="10240" width="9.140625" style="32"/>
    <col min="10241" max="10241" width="4.5703125" style="32" customWidth="1"/>
    <col min="10242" max="10242" width="9.7109375" style="32" customWidth="1"/>
    <col min="10243" max="10243" width="37" style="32" customWidth="1"/>
    <col min="10244" max="10249" width="6.5703125" style="32" customWidth="1"/>
    <col min="10250" max="10250" width="8.7109375" style="32" customWidth="1"/>
    <col min="10251" max="10251" width="10.28515625" style="32" customWidth="1"/>
    <col min="10252" max="10252" width="14.140625" style="32" customWidth="1"/>
    <col min="10253" max="10253" width="16" style="32" customWidth="1"/>
    <col min="10254" max="10496" width="9.140625" style="32"/>
    <col min="10497" max="10497" width="4.5703125" style="32" customWidth="1"/>
    <col min="10498" max="10498" width="9.7109375" style="32" customWidth="1"/>
    <col min="10499" max="10499" width="37" style="32" customWidth="1"/>
    <col min="10500" max="10505" width="6.5703125" style="32" customWidth="1"/>
    <col min="10506" max="10506" width="8.7109375" style="32" customWidth="1"/>
    <col min="10507" max="10507" width="10.28515625" style="32" customWidth="1"/>
    <col min="10508" max="10508" width="14.140625" style="32" customWidth="1"/>
    <col min="10509" max="10509" width="16" style="32" customWidth="1"/>
    <col min="10510" max="10752" width="9.140625" style="32"/>
    <col min="10753" max="10753" width="4.5703125" style="32" customWidth="1"/>
    <col min="10754" max="10754" width="9.7109375" style="32" customWidth="1"/>
    <col min="10755" max="10755" width="37" style="32" customWidth="1"/>
    <col min="10756" max="10761" width="6.5703125" style="32" customWidth="1"/>
    <col min="10762" max="10762" width="8.7109375" style="32" customWidth="1"/>
    <col min="10763" max="10763" width="10.28515625" style="32" customWidth="1"/>
    <col min="10764" max="10764" width="14.140625" style="32" customWidth="1"/>
    <col min="10765" max="10765" width="16" style="32" customWidth="1"/>
    <col min="10766" max="11008" width="9.140625" style="32"/>
    <col min="11009" max="11009" width="4.5703125" style="32" customWidth="1"/>
    <col min="11010" max="11010" width="9.7109375" style="32" customWidth="1"/>
    <col min="11011" max="11011" width="37" style="32" customWidth="1"/>
    <col min="11012" max="11017" width="6.5703125" style="32" customWidth="1"/>
    <col min="11018" max="11018" width="8.7109375" style="32" customWidth="1"/>
    <col min="11019" max="11019" width="10.28515625" style="32" customWidth="1"/>
    <col min="11020" max="11020" width="14.140625" style="32" customWidth="1"/>
    <col min="11021" max="11021" width="16" style="32" customWidth="1"/>
    <col min="11022" max="11264" width="9.140625" style="32"/>
    <col min="11265" max="11265" width="4.5703125" style="32" customWidth="1"/>
    <col min="11266" max="11266" width="9.7109375" style="32" customWidth="1"/>
    <col min="11267" max="11267" width="37" style="32" customWidth="1"/>
    <col min="11268" max="11273" width="6.5703125" style="32" customWidth="1"/>
    <col min="11274" max="11274" width="8.7109375" style="32" customWidth="1"/>
    <col min="11275" max="11275" width="10.28515625" style="32" customWidth="1"/>
    <col min="11276" max="11276" width="14.140625" style="32" customWidth="1"/>
    <col min="11277" max="11277" width="16" style="32" customWidth="1"/>
    <col min="11278" max="11520" width="9.140625" style="32"/>
    <col min="11521" max="11521" width="4.5703125" style="32" customWidth="1"/>
    <col min="11522" max="11522" width="9.7109375" style="32" customWidth="1"/>
    <col min="11523" max="11523" width="37" style="32" customWidth="1"/>
    <col min="11524" max="11529" width="6.5703125" style="32" customWidth="1"/>
    <col min="11530" max="11530" width="8.7109375" style="32" customWidth="1"/>
    <col min="11531" max="11531" width="10.28515625" style="32" customWidth="1"/>
    <col min="11532" max="11532" width="14.140625" style="32" customWidth="1"/>
    <col min="11533" max="11533" width="16" style="32" customWidth="1"/>
    <col min="11534" max="11776" width="9.140625" style="32"/>
    <col min="11777" max="11777" width="4.5703125" style="32" customWidth="1"/>
    <col min="11778" max="11778" width="9.7109375" style="32" customWidth="1"/>
    <col min="11779" max="11779" width="37" style="32" customWidth="1"/>
    <col min="11780" max="11785" width="6.5703125" style="32" customWidth="1"/>
    <col min="11786" max="11786" width="8.7109375" style="32" customWidth="1"/>
    <col min="11787" max="11787" width="10.28515625" style="32" customWidth="1"/>
    <col min="11788" max="11788" width="14.140625" style="32" customWidth="1"/>
    <col min="11789" max="11789" width="16" style="32" customWidth="1"/>
    <col min="11790" max="12032" width="9.140625" style="32"/>
    <col min="12033" max="12033" width="4.5703125" style="32" customWidth="1"/>
    <col min="12034" max="12034" width="9.7109375" style="32" customWidth="1"/>
    <col min="12035" max="12035" width="37" style="32" customWidth="1"/>
    <col min="12036" max="12041" width="6.5703125" style="32" customWidth="1"/>
    <col min="12042" max="12042" width="8.7109375" style="32" customWidth="1"/>
    <col min="12043" max="12043" width="10.28515625" style="32" customWidth="1"/>
    <col min="12044" max="12044" width="14.140625" style="32" customWidth="1"/>
    <col min="12045" max="12045" width="16" style="32" customWidth="1"/>
    <col min="12046" max="12288" width="9.140625" style="32"/>
    <col min="12289" max="12289" width="4.5703125" style="32" customWidth="1"/>
    <col min="12290" max="12290" width="9.7109375" style="32" customWidth="1"/>
    <col min="12291" max="12291" width="37" style="32" customWidth="1"/>
    <col min="12292" max="12297" width="6.5703125" style="32" customWidth="1"/>
    <col min="12298" max="12298" width="8.7109375" style="32" customWidth="1"/>
    <col min="12299" max="12299" width="10.28515625" style="32" customWidth="1"/>
    <col min="12300" max="12300" width="14.140625" style="32" customWidth="1"/>
    <col min="12301" max="12301" width="16" style="32" customWidth="1"/>
    <col min="12302" max="12544" width="9.140625" style="32"/>
    <col min="12545" max="12545" width="4.5703125" style="32" customWidth="1"/>
    <col min="12546" max="12546" width="9.7109375" style="32" customWidth="1"/>
    <col min="12547" max="12547" width="37" style="32" customWidth="1"/>
    <col min="12548" max="12553" width="6.5703125" style="32" customWidth="1"/>
    <col min="12554" max="12554" width="8.7109375" style="32" customWidth="1"/>
    <col min="12555" max="12555" width="10.28515625" style="32" customWidth="1"/>
    <col min="12556" max="12556" width="14.140625" style="32" customWidth="1"/>
    <col min="12557" max="12557" width="16" style="32" customWidth="1"/>
    <col min="12558" max="12800" width="9.140625" style="32"/>
    <col min="12801" max="12801" width="4.5703125" style="32" customWidth="1"/>
    <col min="12802" max="12802" width="9.7109375" style="32" customWidth="1"/>
    <col min="12803" max="12803" width="37" style="32" customWidth="1"/>
    <col min="12804" max="12809" width="6.5703125" style="32" customWidth="1"/>
    <col min="12810" max="12810" width="8.7109375" style="32" customWidth="1"/>
    <col min="12811" max="12811" width="10.28515625" style="32" customWidth="1"/>
    <col min="12812" max="12812" width="14.140625" style="32" customWidth="1"/>
    <col min="12813" max="12813" width="16" style="32" customWidth="1"/>
    <col min="12814" max="13056" width="9.140625" style="32"/>
    <col min="13057" max="13057" width="4.5703125" style="32" customWidth="1"/>
    <col min="13058" max="13058" width="9.7109375" style="32" customWidth="1"/>
    <col min="13059" max="13059" width="37" style="32" customWidth="1"/>
    <col min="13060" max="13065" width="6.5703125" style="32" customWidth="1"/>
    <col min="13066" max="13066" width="8.7109375" style="32" customWidth="1"/>
    <col min="13067" max="13067" width="10.28515625" style="32" customWidth="1"/>
    <col min="13068" max="13068" width="14.140625" style="32" customWidth="1"/>
    <col min="13069" max="13069" width="16" style="32" customWidth="1"/>
    <col min="13070" max="13312" width="9.140625" style="32"/>
    <col min="13313" max="13313" width="4.5703125" style="32" customWidth="1"/>
    <col min="13314" max="13314" width="9.7109375" style="32" customWidth="1"/>
    <col min="13315" max="13315" width="37" style="32" customWidth="1"/>
    <col min="13316" max="13321" width="6.5703125" style="32" customWidth="1"/>
    <col min="13322" max="13322" width="8.7109375" style="32" customWidth="1"/>
    <col min="13323" max="13323" width="10.28515625" style="32" customWidth="1"/>
    <col min="13324" max="13324" width="14.140625" style="32" customWidth="1"/>
    <col min="13325" max="13325" width="16" style="32" customWidth="1"/>
    <col min="13326" max="13568" width="9.140625" style="32"/>
    <col min="13569" max="13569" width="4.5703125" style="32" customWidth="1"/>
    <col min="13570" max="13570" width="9.7109375" style="32" customWidth="1"/>
    <col min="13571" max="13571" width="37" style="32" customWidth="1"/>
    <col min="13572" max="13577" width="6.5703125" style="32" customWidth="1"/>
    <col min="13578" max="13578" width="8.7109375" style="32" customWidth="1"/>
    <col min="13579" max="13579" width="10.28515625" style="32" customWidth="1"/>
    <col min="13580" max="13580" width="14.140625" style="32" customWidth="1"/>
    <col min="13581" max="13581" width="16" style="32" customWidth="1"/>
    <col min="13582" max="13824" width="9.140625" style="32"/>
    <col min="13825" max="13825" width="4.5703125" style="32" customWidth="1"/>
    <col min="13826" max="13826" width="9.7109375" style="32" customWidth="1"/>
    <col min="13827" max="13827" width="37" style="32" customWidth="1"/>
    <col min="13828" max="13833" width="6.5703125" style="32" customWidth="1"/>
    <col min="13834" max="13834" width="8.7109375" style="32" customWidth="1"/>
    <col min="13835" max="13835" width="10.28515625" style="32" customWidth="1"/>
    <col min="13836" max="13836" width="14.140625" style="32" customWidth="1"/>
    <col min="13837" max="13837" width="16" style="32" customWidth="1"/>
    <col min="13838" max="14080" width="9.140625" style="32"/>
    <col min="14081" max="14081" width="4.5703125" style="32" customWidth="1"/>
    <col min="14082" max="14082" width="9.7109375" style="32" customWidth="1"/>
    <col min="14083" max="14083" width="37" style="32" customWidth="1"/>
    <col min="14084" max="14089" width="6.5703125" style="32" customWidth="1"/>
    <col min="14090" max="14090" width="8.7109375" style="32" customWidth="1"/>
    <col min="14091" max="14091" width="10.28515625" style="32" customWidth="1"/>
    <col min="14092" max="14092" width="14.140625" style="32" customWidth="1"/>
    <col min="14093" max="14093" width="16" style="32" customWidth="1"/>
    <col min="14094" max="14336" width="9.140625" style="32"/>
    <col min="14337" max="14337" width="4.5703125" style="32" customWidth="1"/>
    <col min="14338" max="14338" width="9.7109375" style="32" customWidth="1"/>
    <col min="14339" max="14339" width="37" style="32" customWidth="1"/>
    <col min="14340" max="14345" width="6.5703125" style="32" customWidth="1"/>
    <col min="14346" max="14346" width="8.7109375" style="32" customWidth="1"/>
    <col min="14347" max="14347" width="10.28515625" style="32" customWidth="1"/>
    <col min="14348" max="14348" width="14.140625" style="32" customWidth="1"/>
    <col min="14349" max="14349" width="16" style="32" customWidth="1"/>
    <col min="14350" max="14592" width="9.140625" style="32"/>
    <col min="14593" max="14593" width="4.5703125" style="32" customWidth="1"/>
    <col min="14594" max="14594" width="9.7109375" style="32" customWidth="1"/>
    <col min="14595" max="14595" width="37" style="32" customWidth="1"/>
    <col min="14596" max="14601" width="6.5703125" style="32" customWidth="1"/>
    <col min="14602" max="14602" width="8.7109375" style="32" customWidth="1"/>
    <col min="14603" max="14603" width="10.28515625" style="32" customWidth="1"/>
    <col min="14604" max="14604" width="14.140625" style="32" customWidth="1"/>
    <col min="14605" max="14605" width="16" style="32" customWidth="1"/>
    <col min="14606" max="14848" width="9.140625" style="32"/>
    <col min="14849" max="14849" width="4.5703125" style="32" customWidth="1"/>
    <col min="14850" max="14850" width="9.7109375" style="32" customWidth="1"/>
    <col min="14851" max="14851" width="37" style="32" customWidth="1"/>
    <col min="14852" max="14857" width="6.5703125" style="32" customWidth="1"/>
    <col min="14858" max="14858" width="8.7109375" style="32" customWidth="1"/>
    <col min="14859" max="14859" width="10.28515625" style="32" customWidth="1"/>
    <col min="14860" max="14860" width="14.140625" style="32" customWidth="1"/>
    <col min="14861" max="14861" width="16" style="32" customWidth="1"/>
    <col min="14862" max="15104" width="9.140625" style="32"/>
    <col min="15105" max="15105" width="4.5703125" style="32" customWidth="1"/>
    <col min="15106" max="15106" width="9.7109375" style="32" customWidth="1"/>
    <col min="15107" max="15107" width="37" style="32" customWidth="1"/>
    <col min="15108" max="15113" width="6.5703125" style="32" customWidth="1"/>
    <col min="15114" max="15114" width="8.7109375" style="32" customWidth="1"/>
    <col min="15115" max="15115" width="10.28515625" style="32" customWidth="1"/>
    <col min="15116" max="15116" width="14.140625" style="32" customWidth="1"/>
    <col min="15117" max="15117" width="16" style="32" customWidth="1"/>
    <col min="15118" max="15360" width="9.140625" style="32"/>
    <col min="15361" max="15361" width="4.5703125" style="32" customWidth="1"/>
    <col min="15362" max="15362" width="9.7109375" style="32" customWidth="1"/>
    <col min="15363" max="15363" width="37" style="32" customWidth="1"/>
    <col min="15364" max="15369" width="6.5703125" style="32" customWidth="1"/>
    <col min="15370" max="15370" width="8.7109375" style="32" customWidth="1"/>
    <col min="15371" max="15371" width="10.28515625" style="32" customWidth="1"/>
    <col min="15372" max="15372" width="14.140625" style="32" customWidth="1"/>
    <col min="15373" max="15373" width="16" style="32" customWidth="1"/>
    <col min="15374" max="15616" width="9.140625" style="32"/>
    <col min="15617" max="15617" width="4.5703125" style="32" customWidth="1"/>
    <col min="15618" max="15618" width="9.7109375" style="32" customWidth="1"/>
    <col min="15619" max="15619" width="37" style="32" customWidth="1"/>
    <col min="15620" max="15625" width="6.5703125" style="32" customWidth="1"/>
    <col min="15626" max="15626" width="8.7109375" style="32" customWidth="1"/>
    <col min="15627" max="15627" width="10.28515625" style="32" customWidth="1"/>
    <col min="15628" max="15628" width="14.140625" style="32" customWidth="1"/>
    <col min="15629" max="15629" width="16" style="32" customWidth="1"/>
    <col min="15630" max="15872" width="9.140625" style="32"/>
    <col min="15873" max="15873" width="4.5703125" style="32" customWidth="1"/>
    <col min="15874" max="15874" width="9.7109375" style="32" customWidth="1"/>
    <col min="15875" max="15875" width="37" style="32" customWidth="1"/>
    <col min="15876" max="15881" width="6.5703125" style="32" customWidth="1"/>
    <col min="15882" max="15882" width="8.7109375" style="32" customWidth="1"/>
    <col min="15883" max="15883" width="10.28515625" style="32" customWidth="1"/>
    <col min="15884" max="15884" width="14.140625" style="32" customWidth="1"/>
    <col min="15885" max="15885" width="16" style="32" customWidth="1"/>
    <col min="15886" max="16128" width="9.140625" style="32"/>
    <col min="16129" max="16129" width="4.5703125" style="32" customWidth="1"/>
    <col min="16130" max="16130" width="9.7109375" style="32" customWidth="1"/>
    <col min="16131" max="16131" width="37" style="32" customWidth="1"/>
    <col min="16132" max="16137" width="6.5703125" style="32" customWidth="1"/>
    <col min="16138" max="16138" width="8.7109375" style="32" customWidth="1"/>
    <col min="16139" max="16139" width="10.28515625" style="32" customWidth="1"/>
    <col min="16140" max="16140" width="14.140625" style="32" customWidth="1"/>
    <col min="16141" max="16141" width="16" style="32" customWidth="1"/>
    <col min="16142" max="16384" width="9.140625" style="32"/>
  </cols>
  <sheetData>
    <row r="1" spans="1:13" ht="38.25" x14ac:dyDescent="0.2">
      <c r="A1" s="33" t="s">
        <v>29</v>
      </c>
      <c r="B1" s="33" t="s">
        <v>41</v>
      </c>
      <c r="C1" s="33" t="s">
        <v>42</v>
      </c>
      <c r="D1" s="34" t="s">
        <v>43</v>
      </c>
      <c r="E1" s="34" t="s">
        <v>44</v>
      </c>
      <c r="F1" s="34" t="s">
        <v>45</v>
      </c>
      <c r="G1" s="40" t="s">
        <v>46</v>
      </c>
      <c r="H1" s="40" t="s">
        <v>47</v>
      </c>
      <c r="I1" s="40" t="s">
        <v>48</v>
      </c>
      <c r="J1" s="40" t="s">
        <v>49</v>
      </c>
      <c r="K1" s="40" t="s">
        <v>50</v>
      </c>
      <c r="L1" s="34" t="s">
        <v>51</v>
      </c>
      <c r="M1" s="34" t="s">
        <v>52</v>
      </c>
    </row>
    <row r="2" spans="1:13" ht="51" x14ac:dyDescent="0.2">
      <c r="A2" s="35">
        <v>1</v>
      </c>
      <c r="B2" s="36" t="s">
        <v>71</v>
      </c>
      <c r="C2" s="35" t="s">
        <v>72</v>
      </c>
      <c r="D2" s="36">
        <v>50</v>
      </c>
      <c r="E2" s="35" t="s">
        <v>55</v>
      </c>
      <c r="F2" s="35">
        <v>0.25</v>
      </c>
      <c r="G2" s="41">
        <v>0</v>
      </c>
      <c r="H2" s="41">
        <v>0</v>
      </c>
      <c r="I2" s="41">
        <v>0</v>
      </c>
      <c r="J2" s="44">
        <f>ROUND(G2*D2,0)</f>
        <v>0</v>
      </c>
      <c r="K2" s="44">
        <f>ROUND((H2+I2)*D2,0)</f>
        <v>0</v>
      </c>
      <c r="L2" s="37" t="s">
        <v>56</v>
      </c>
      <c r="M2" s="37" t="s">
        <v>73</v>
      </c>
    </row>
    <row r="3" spans="1:13" ht="51" x14ac:dyDescent="0.2">
      <c r="A3" s="35">
        <v>2</v>
      </c>
      <c r="B3" s="36" t="s">
        <v>74</v>
      </c>
      <c r="C3" s="35" t="s">
        <v>75</v>
      </c>
      <c r="D3" s="36">
        <v>20</v>
      </c>
      <c r="E3" s="35" t="s">
        <v>55</v>
      </c>
      <c r="F3" s="35">
        <v>0.31</v>
      </c>
      <c r="G3" s="41">
        <v>0</v>
      </c>
      <c r="H3" s="41">
        <v>0</v>
      </c>
      <c r="I3" s="41">
        <v>0</v>
      </c>
      <c r="J3" s="44">
        <f>ROUND(G3*D3,0)</f>
        <v>0</v>
      </c>
      <c r="K3" s="44">
        <f>ROUND((H3+I3)*D3,0)</f>
        <v>0</v>
      </c>
      <c r="L3" s="37" t="s">
        <v>56</v>
      </c>
      <c r="M3" s="37" t="s">
        <v>76</v>
      </c>
    </row>
    <row r="4" spans="1:13" ht="63.75" x14ac:dyDescent="0.2">
      <c r="A4" s="35">
        <v>3</v>
      </c>
      <c r="B4" s="36" t="s">
        <v>276</v>
      </c>
      <c r="C4" s="35" t="s">
        <v>277</v>
      </c>
      <c r="D4" s="36">
        <v>5</v>
      </c>
      <c r="E4" s="35" t="s">
        <v>55</v>
      </c>
      <c r="F4" s="35">
        <v>0.99</v>
      </c>
      <c r="G4" s="41">
        <v>0</v>
      </c>
      <c r="H4" s="41">
        <v>0</v>
      </c>
      <c r="I4" s="41">
        <v>0</v>
      </c>
      <c r="J4" s="44">
        <f>ROUND(G4*D4,0)</f>
        <v>0</v>
      </c>
      <c r="K4" s="44">
        <f>ROUND((H4+I4)*D4,0)</f>
        <v>0</v>
      </c>
      <c r="L4" s="37" t="s">
        <v>56</v>
      </c>
      <c r="M4" s="37" t="s">
        <v>278</v>
      </c>
    </row>
    <row r="5" spans="1:13" ht="63.75" x14ac:dyDescent="0.2">
      <c r="A5" s="35">
        <v>4</v>
      </c>
      <c r="B5" s="36" t="s">
        <v>279</v>
      </c>
      <c r="C5" s="35" t="s">
        <v>280</v>
      </c>
      <c r="D5" s="36">
        <v>1</v>
      </c>
      <c r="E5" s="35" t="s">
        <v>55</v>
      </c>
      <c r="F5" s="35">
        <v>1.07</v>
      </c>
      <c r="G5" s="41">
        <v>0</v>
      </c>
      <c r="H5" s="41">
        <v>0</v>
      </c>
      <c r="I5" s="41">
        <v>0</v>
      </c>
      <c r="J5" s="44">
        <f>ROUND(G5*D5,0)</f>
        <v>0</v>
      </c>
      <c r="K5" s="44">
        <f>ROUND((H5+I5)*D5,0)</f>
        <v>0</v>
      </c>
      <c r="L5" s="37" t="s">
        <v>56</v>
      </c>
      <c r="M5" s="37" t="s">
        <v>281</v>
      </c>
    </row>
    <row r="6" spans="1:13" ht="63.75" x14ac:dyDescent="0.2">
      <c r="A6" s="35">
        <v>5</v>
      </c>
      <c r="B6" s="36" t="s">
        <v>282</v>
      </c>
      <c r="C6" s="35" t="s">
        <v>283</v>
      </c>
      <c r="D6" s="36">
        <v>40</v>
      </c>
      <c r="E6" s="35" t="s">
        <v>55</v>
      </c>
      <c r="F6" s="35">
        <v>1.45</v>
      </c>
      <c r="G6" s="41">
        <v>0</v>
      </c>
      <c r="H6" s="41">
        <v>0</v>
      </c>
      <c r="I6" s="41">
        <v>0</v>
      </c>
      <c r="J6" s="44">
        <f>ROUND(G6*D6,0)</f>
        <v>0</v>
      </c>
      <c r="K6" s="44">
        <f>ROUND((H6+I6)*D6,0)</f>
        <v>0</v>
      </c>
      <c r="L6" s="37" t="s">
        <v>56</v>
      </c>
      <c r="M6" s="37" t="s">
        <v>284</v>
      </c>
    </row>
    <row r="7" spans="1:13" s="38" customFormat="1" ht="14.25" x14ac:dyDescent="0.2">
      <c r="C7" s="38" t="s">
        <v>57</v>
      </c>
      <c r="G7" s="42"/>
      <c r="H7" s="42"/>
      <c r="I7" s="42"/>
      <c r="J7" s="45">
        <f>ROUND(SUM(J2:J6),0)</f>
        <v>0</v>
      </c>
      <c r="K7" s="45">
        <f>ROUND(SUM(K2:K6),0)</f>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N7" sqref="N7"/>
    </sheetView>
  </sheetViews>
  <sheetFormatPr defaultRowHeight="12.75" x14ac:dyDescent="0.2"/>
  <cols>
    <col min="1" max="1" width="4.5703125" style="32" customWidth="1"/>
    <col min="2" max="2" width="9.7109375" style="32" customWidth="1"/>
    <col min="3" max="3" width="37" style="32" customWidth="1"/>
    <col min="4" max="6" width="6.7109375" style="32" customWidth="1"/>
    <col min="7" max="9" width="6.7109375" style="43" customWidth="1"/>
    <col min="10" max="10" width="8.85546875" style="43" customWidth="1"/>
    <col min="11" max="11" width="10.28515625" style="43" customWidth="1"/>
    <col min="12" max="12" width="15.28515625" style="32" customWidth="1"/>
    <col min="13" max="13" width="16" style="32" customWidth="1"/>
    <col min="14" max="256" width="9.140625" style="32"/>
    <col min="257" max="257" width="4.5703125" style="32" customWidth="1"/>
    <col min="258" max="258" width="9.7109375" style="32" customWidth="1"/>
    <col min="259" max="259" width="37" style="32" customWidth="1"/>
    <col min="260" max="265" width="6.7109375" style="32" customWidth="1"/>
    <col min="266" max="266" width="8.85546875" style="32" customWidth="1"/>
    <col min="267" max="267" width="10.28515625" style="32" customWidth="1"/>
    <col min="268" max="268" width="15.28515625" style="32" customWidth="1"/>
    <col min="269" max="269" width="16" style="32" customWidth="1"/>
    <col min="270" max="512" width="9.140625" style="32"/>
    <col min="513" max="513" width="4.5703125" style="32" customWidth="1"/>
    <col min="514" max="514" width="9.7109375" style="32" customWidth="1"/>
    <col min="515" max="515" width="37" style="32" customWidth="1"/>
    <col min="516" max="521" width="6.7109375" style="32" customWidth="1"/>
    <col min="522" max="522" width="8.85546875" style="32" customWidth="1"/>
    <col min="523" max="523" width="10.28515625" style="32" customWidth="1"/>
    <col min="524" max="524" width="15.28515625" style="32" customWidth="1"/>
    <col min="525" max="525" width="16" style="32" customWidth="1"/>
    <col min="526" max="768" width="9.140625" style="32"/>
    <col min="769" max="769" width="4.5703125" style="32" customWidth="1"/>
    <col min="770" max="770" width="9.7109375" style="32" customWidth="1"/>
    <col min="771" max="771" width="37" style="32" customWidth="1"/>
    <col min="772" max="777" width="6.7109375" style="32" customWidth="1"/>
    <col min="778" max="778" width="8.85546875" style="32" customWidth="1"/>
    <col min="779" max="779" width="10.28515625" style="32" customWidth="1"/>
    <col min="780" max="780" width="15.28515625" style="32" customWidth="1"/>
    <col min="781" max="781" width="16" style="32" customWidth="1"/>
    <col min="782" max="1024" width="9.140625" style="32"/>
    <col min="1025" max="1025" width="4.5703125" style="32" customWidth="1"/>
    <col min="1026" max="1026" width="9.7109375" style="32" customWidth="1"/>
    <col min="1027" max="1027" width="37" style="32" customWidth="1"/>
    <col min="1028" max="1033" width="6.7109375" style="32" customWidth="1"/>
    <col min="1034" max="1034" width="8.85546875" style="32" customWidth="1"/>
    <col min="1035" max="1035" width="10.28515625" style="32" customWidth="1"/>
    <col min="1036" max="1036" width="15.28515625" style="32" customWidth="1"/>
    <col min="1037" max="1037" width="16" style="32" customWidth="1"/>
    <col min="1038" max="1280" width="9.140625" style="32"/>
    <col min="1281" max="1281" width="4.5703125" style="32" customWidth="1"/>
    <col min="1282" max="1282" width="9.7109375" style="32" customWidth="1"/>
    <col min="1283" max="1283" width="37" style="32" customWidth="1"/>
    <col min="1284" max="1289" width="6.7109375" style="32" customWidth="1"/>
    <col min="1290" max="1290" width="8.85546875" style="32" customWidth="1"/>
    <col min="1291" max="1291" width="10.28515625" style="32" customWidth="1"/>
    <col min="1292" max="1292" width="15.28515625" style="32" customWidth="1"/>
    <col min="1293" max="1293" width="16" style="32" customWidth="1"/>
    <col min="1294" max="1536" width="9.140625" style="32"/>
    <col min="1537" max="1537" width="4.5703125" style="32" customWidth="1"/>
    <col min="1538" max="1538" width="9.7109375" style="32" customWidth="1"/>
    <col min="1539" max="1539" width="37" style="32" customWidth="1"/>
    <col min="1540" max="1545" width="6.7109375" style="32" customWidth="1"/>
    <col min="1546" max="1546" width="8.85546875" style="32" customWidth="1"/>
    <col min="1547" max="1547" width="10.28515625" style="32" customWidth="1"/>
    <col min="1548" max="1548" width="15.28515625" style="32" customWidth="1"/>
    <col min="1549" max="1549" width="16" style="32" customWidth="1"/>
    <col min="1550" max="1792" width="9.140625" style="32"/>
    <col min="1793" max="1793" width="4.5703125" style="32" customWidth="1"/>
    <col min="1794" max="1794" width="9.7109375" style="32" customWidth="1"/>
    <col min="1795" max="1795" width="37" style="32" customWidth="1"/>
    <col min="1796" max="1801" width="6.7109375" style="32" customWidth="1"/>
    <col min="1802" max="1802" width="8.85546875" style="32" customWidth="1"/>
    <col min="1803" max="1803" width="10.28515625" style="32" customWidth="1"/>
    <col min="1804" max="1804" width="15.28515625" style="32" customWidth="1"/>
    <col min="1805" max="1805" width="16" style="32" customWidth="1"/>
    <col min="1806" max="2048" width="9.140625" style="32"/>
    <col min="2049" max="2049" width="4.5703125" style="32" customWidth="1"/>
    <col min="2050" max="2050" width="9.7109375" style="32" customWidth="1"/>
    <col min="2051" max="2051" width="37" style="32" customWidth="1"/>
    <col min="2052" max="2057" width="6.7109375" style="32" customWidth="1"/>
    <col min="2058" max="2058" width="8.85546875" style="32" customWidth="1"/>
    <col min="2059" max="2059" width="10.28515625" style="32" customWidth="1"/>
    <col min="2060" max="2060" width="15.28515625" style="32" customWidth="1"/>
    <col min="2061" max="2061" width="16" style="32" customWidth="1"/>
    <col min="2062" max="2304" width="9.140625" style="32"/>
    <col min="2305" max="2305" width="4.5703125" style="32" customWidth="1"/>
    <col min="2306" max="2306" width="9.7109375" style="32" customWidth="1"/>
    <col min="2307" max="2307" width="37" style="32" customWidth="1"/>
    <col min="2308" max="2313" width="6.7109375" style="32" customWidth="1"/>
    <col min="2314" max="2314" width="8.85546875" style="32" customWidth="1"/>
    <col min="2315" max="2315" width="10.28515625" style="32" customWidth="1"/>
    <col min="2316" max="2316" width="15.28515625" style="32" customWidth="1"/>
    <col min="2317" max="2317" width="16" style="32" customWidth="1"/>
    <col min="2318" max="2560" width="9.140625" style="32"/>
    <col min="2561" max="2561" width="4.5703125" style="32" customWidth="1"/>
    <col min="2562" max="2562" width="9.7109375" style="32" customWidth="1"/>
    <col min="2563" max="2563" width="37" style="32" customWidth="1"/>
    <col min="2564" max="2569" width="6.7109375" style="32" customWidth="1"/>
    <col min="2570" max="2570" width="8.85546875" style="32" customWidth="1"/>
    <col min="2571" max="2571" width="10.28515625" style="32" customWidth="1"/>
    <col min="2572" max="2572" width="15.28515625" style="32" customWidth="1"/>
    <col min="2573" max="2573" width="16" style="32" customWidth="1"/>
    <col min="2574" max="2816" width="9.140625" style="32"/>
    <col min="2817" max="2817" width="4.5703125" style="32" customWidth="1"/>
    <col min="2818" max="2818" width="9.7109375" style="32" customWidth="1"/>
    <col min="2819" max="2819" width="37" style="32" customWidth="1"/>
    <col min="2820" max="2825" width="6.7109375" style="32" customWidth="1"/>
    <col min="2826" max="2826" width="8.85546875" style="32" customWidth="1"/>
    <col min="2827" max="2827" width="10.28515625" style="32" customWidth="1"/>
    <col min="2828" max="2828" width="15.28515625" style="32" customWidth="1"/>
    <col min="2829" max="2829" width="16" style="32" customWidth="1"/>
    <col min="2830" max="3072" width="9.140625" style="32"/>
    <col min="3073" max="3073" width="4.5703125" style="32" customWidth="1"/>
    <col min="3074" max="3074" width="9.7109375" style="32" customWidth="1"/>
    <col min="3075" max="3075" width="37" style="32" customWidth="1"/>
    <col min="3076" max="3081" width="6.7109375" style="32" customWidth="1"/>
    <col min="3082" max="3082" width="8.85546875" style="32" customWidth="1"/>
    <col min="3083" max="3083" width="10.28515625" style="32" customWidth="1"/>
    <col min="3084" max="3084" width="15.28515625" style="32" customWidth="1"/>
    <col min="3085" max="3085" width="16" style="32" customWidth="1"/>
    <col min="3086" max="3328" width="9.140625" style="32"/>
    <col min="3329" max="3329" width="4.5703125" style="32" customWidth="1"/>
    <col min="3330" max="3330" width="9.7109375" style="32" customWidth="1"/>
    <col min="3331" max="3331" width="37" style="32" customWidth="1"/>
    <col min="3332" max="3337" width="6.7109375" style="32" customWidth="1"/>
    <col min="3338" max="3338" width="8.85546875" style="32" customWidth="1"/>
    <col min="3339" max="3339" width="10.28515625" style="32" customWidth="1"/>
    <col min="3340" max="3340" width="15.28515625" style="32" customWidth="1"/>
    <col min="3341" max="3341" width="16" style="32" customWidth="1"/>
    <col min="3342" max="3584" width="9.140625" style="32"/>
    <col min="3585" max="3585" width="4.5703125" style="32" customWidth="1"/>
    <col min="3586" max="3586" width="9.7109375" style="32" customWidth="1"/>
    <col min="3587" max="3587" width="37" style="32" customWidth="1"/>
    <col min="3588" max="3593" width="6.7109375" style="32" customWidth="1"/>
    <col min="3594" max="3594" width="8.85546875" style="32" customWidth="1"/>
    <col min="3595" max="3595" width="10.28515625" style="32" customWidth="1"/>
    <col min="3596" max="3596" width="15.28515625" style="32" customWidth="1"/>
    <col min="3597" max="3597" width="16" style="32" customWidth="1"/>
    <col min="3598" max="3840" width="9.140625" style="32"/>
    <col min="3841" max="3841" width="4.5703125" style="32" customWidth="1"/>
    <col min="3842" max="3842" width="9.7109375" style="32" customWidth="1"/>
    <col min="3843" max="3843" width="37" style="32" customWidth="1"/>
    <col min="3844" max="3849" width="6.7109375" style="32" customWidth="1"/>
    <col min="3850" max="3850" width="8.85546875" style="32" customWidth="1"/>
    <col min="3851" max="3851" width="10.28515625" style="32" customWidth="1"/>
    <col min="3852" max="3852" width="15.28515625" style="32" customWidth="1"/>
    <col min="3853" max="3853" width="16" style="32" customWidth="1"/>
    <col min="3854" max="4096" width="9.140625" style="32"/>
    <col min="4097" max="4097" width="4.5703125" style="32" customWidth="1"/>
    <col min="4098" max="4098" width="9.7109375" style="32" customWidth="1"/>
    <col min="4099" max="4099" width="37" style="32" customWidth="1"/>
    <col min="4100" max="4105" width="6.7109375" style="32" customWidth="1"/>
    <col min="4106" max="4106" width="8.85546875" style="32" customWidth="1"/>
    <col min="4107" max="4107" width="10.28515625" style="32" customWidth="1"/>
    <col min="4108" max="4108" width="15.28515625" style="32" customWidth="1"/>
    <col min="4109" max="4109" width="16" style="32" customWidth="1"/>
    <col min="4110" max="4352" width="9.140625" style="32"/>
    <col min="4353" max="4353" width="4.5703125" style="32" customWidth="1"/>
    <col min="4354" max="4354" width="9.7109375" style="32" customWidth="1"/>
    <col min="4355" max="4355" width="37" style="32" customWidth="1"/>
    <col min="4356" max="4361" width="6.7109375" style="32" customWidth="1"/>
    <col min="4362" max="4362" width="8.85546875" style="32" customWidth="1"/>
    <col min="4363" max="4363" width="10.28515625" style="32" customWidth="1"/>
    <col min="4364" max="4364" width="15.28515625" style="32" customWidth="1"/>
    <col min="4365" max="4365" width="16" style="32" customWidth="1"/>
    <col min="4366" max="4608" width="9.140625" style="32"/>
    <col min="4609" max="4609" width="4.5703125" style="32" customWidth="1"/>
    <col min="4610" max="4610" width="9.7109375" style="32" customWidth="1"/>
    <col min="4611" max="4611" width="37" style="32" customWidth="1"/>
    <col min="4612" max="4617" width="6.7109375" style="32" customWidth="1"/>
    <col min="4618" max="4618" width="8.85546875" style="32" customWidth="1"/>
    <col min="4619" max="4619" width="10.28515625" style="32" customWidth="1"/>
    <col min="4620" max="4620" width="15.28515625" style="32" customWidth="1"/>
    <col min="4621" max="4621" width="16" style="32" customWidth="1"/>
    <col min="4622" max="4864" width="9.140625" style="32"/>
    <col min="4865" max="4865" width="4.5703125" style="32" customWidth="1"/>
    <col min="4866" max="4866" width="9.7109375" style="32" customWidth="1"/>
    <col min="4867" max="4867" width="37" style="32" customWidth="1"/>
    <col min="4868" max="4873" width="6.7109375" style="32" customWidth="1"/>
    <col min="4874" max="4874" width="8.85546875" style="32" customWidth="1"/>
    <col min="4875" max="4875" width="10.28515625" style="32" customWidth="1"/>
    <col min="4876" max="4876" width="15.28515625" style="32" customWidth="1"/>
    <col min="4877" max="4877" width="16" style="32" customWidth="1"/>
    <col min="4878" max="5120" width="9.140625" style="32"/>
    <col min="5121" max="5121" width="4.5703125" style="32" customWidth="1"/>
    <col min="5122" max="5122" width="9.7109375" style="32" customWidth="1"/>
    <col min="5123" max="5123" width="37" style="32" customWidth="1"/>
    <col min="5124" max="5129" width="6.7109375" style="32" customWidth="1"/>
    <col min="5130" max="5130" width="8.85546875" style="32" customWidth="1"/>
    <col min="5131" max="5131" width="10.28515625" style="32" customWidth="1"/>
    <col min="5132" max="5132" width="15.28515625" style="32" customWidth="1"/>
    <col min="5133" max="5133" width="16" style="32" customWidth="1"/>
    <col min="5134" max="5376" width="9.140625" style="32"/>
    <col min="5377" max="5377" width="4.5703125" style="32" customWidth="1"/>
    <col min="5378" max="5378" width="9.7109375" style="32" customWidth="1"/>
    <col min="5379" max="5379" width="37" style="32" customWidth="1"/>
    <col min="5380" max="5385" width="6.7109375" style="32" customWidth="1"/>
    <col min="5386" max="5386" width="8.85546875" style="32" customWidth="1"/>
    <col min="5387" max="5387" width="10.28515625" style="32" customWidth="1"/>
    <col min="5388" max="5388" width="15.28515625" style="32" customWidth="1"/>
    <col min="5389" max="5389" width="16" style="32" customWidth="1"/>
    <col min="5390" max="5632" width="9.140625" style="32"/>
    <col min="5633" max="5633" width="4.5703125" style="32" customWidth="1"/>
    <col min="5634" max="5634" width="9.7109375" style="32" customWidth="1"/>
    <col min="5635" max="5635" width="37" style="32" customWidth="1"/>
    <col min="5636" max="5641" width="6.7109375" style="32" customWidth="1"/>
    <col min="5642" max="5642" width="8.85546875" style="32" customWidth="1"/>
    <col min="5643" max="5643" width="10.28515625" style="32" customWidth="1"/>
    <col min="5644" max="5644" width="15.28515625" style="32" customWidth="1"/>
    <col min="5645" max="5645" width="16" style="32" customWidth="1"/>
    <col min="5646" max="5888" width="9.140625" style="32"/>
    <col min="5889" max="5889" width="4.5703125" style="32" customWidth="1"/>
    <col min="5890" max="5890" width="9.7109375" style="32" customWidth="1"/>
    <col min="5891" max="5891" width="37" style="32" customWidth="1"/>
    <col min="5892" max="5897" width="6.7109375" style="32" customWidth="1"/>
    <col min="5898" max="5898" width="8.85546875" style="32" customWidth="1"/>
    <col min="5899" max="5899" width="10.28515625" style="32" customWidth="1"/>
    <col min="5900" max="5900" width="15.28515625" style="32" customWidth="1"/>
    <col min="5901" max="5901" width="16" style="32" customWidth="1"/>
    <col min="5902" max="6144" width="9.140625" style="32"/>
    <col min="6145" max="6145" width="4.5703125" style="32" customWidth="1"/>
    <col min="6146" max="6146" width="9.7109375" style="32" customWidth="1"/>
    <col min="6147" max="6147" width="37" style="32" customWidth="1"/>
    <col min="6148" max="6153" width="6.7109375" style="32" customWidth="1"/>
    <col min="6154" max="6154" width="8.85546875" style="32" customWidth="1"/>
    <col min="6155" max="6155" width="10.28515625" style="32" customWidth="1"/>
    <col min="6156" max="6156" width="15.28515625" style="32" customWidth="1"/>
    <col min="6157" max="6157" width="16" style="32" customWidth="1"/>
    <col min="6158" max="6400" width="9.140625" style="32"/>
    <col min="6401" max="6401" width="4.5703125" style="32" customWidth="1"/>
    <col min="6402" max="6402" width="9.7109375" style="32" customWidth="1"/>
    <col min="6403" max="6403" width="37" style="32" customWidth="1"/>
    <col min="6404" max="6409" width="6.7109375" style="32" customWidth="1"/>
    <col min="6410" max="6410" width="8.85546875" style="32" customWidth="1"/>
    <col min="6411" max="6411" width="10.28515625" style="32" customWidth="1"/>
    <col min="6412" max="6412" width="15.28515625" style="32" customWidth="1"/>
    <col min="6413" max="6413" width="16" style="32" customWidth="1"/>
    <col min="6414" max="6656" width="9.140625" style="32"/>
    <col min="6657" max="6657" width="4.5703125" style="32" customWidth="1"/>
    <col min="6658" max="6658" width="9.7109375" style="32" customWidth="1"/>
    <col min="6659" max="6659" width="37" style="32" customWidth="1"/>
    <col min="6660" max="6665" width="6.7109375" style="32" customWidth="1"/>
    <col min="6666" max="6666" width="8.85546875" style="32" customWidth="1"/>
    <col min="6667" max="6667" width="10.28515625" style="32" customWidth="1"/>
    <col min="6668" max="6668" width="15.28515625" style="32" customWidth="1"/>
    <col min="6669" max="6669" width="16" style="32" customWidth="1"/>
    <col min="6670" max="6912" width="9.140625" style="32"/>
    <col min="6913" max="6913" width="4.5703125" style="32" customWidth="1"/>
    <col min="6914" max="6914" width="9.7109375" style="32" customWidth="1"/>
    <col min="6915" max="6915" width="37" style="32" customWidth="1"/>
    <col min="6916" max="6921" width="6.7109375" style="32" customWidth="1"/>
    <col min="6922" max="6922" width="8.85546875" style="32" customWidth="1"/>
    <col min="6923" max="6923" width="10.28515625" style="32" customWidth="1"/>
    <col min="6924" max="6924" width="15.28515625" style="32" customWidth="1"/>
    <col min="6925" max="6925" width="16" style="32" customWidth="1"/>
    <col min="6926" max="7168" width="9.140625" style="32"/>
    <col min="7169" max="7169" width="4.5703125" style="32" customWidth="1"/>
    <col min="7170" max="7170" width="9.7109375" style="32" customWidth="1"/>
    <col min="7171" max="7171" width="37" style="32" customWidth="1"/>
    <col min="7172" max="7177" width="6.7109375" style="32" customWidth="1"/>
    <col min="7178" max="7178" width="8.85546875" style="32" customWidth="1"/>
    <col min="7179" max="7179" width="10.28515625" style="32" customWidth="1"/>
    <col min="7180" max="7180" width="15.28515625" style="32" customWidth="1"/>
    <col min="7181" max="7181" width="16" style="32" customWidth="1"/>
    <col min="7182" max="7424" width="9.140625" style="32"/>
    <col min="7425" max="7425" width="4.5703125" style="32" customWidth="1"/>
    <col min="7426" max="7426" width="9.7109375" style="32" customWidth="1"/>
    <col min="7427" max="7427" width="37" style="32" customWidth="1"/>
    <col min="7428" max="7433" width="6.7109375" style="32" customWidth="1"/>
    <col min="7434" max="7434" width="8.85546875" style="32" customWidth="1"/>
    <col min="7435" max="7435" width="10.28515625" style="32" customWidth="1"/>
    <col min="7436" max="7436" width="15.28515625" style="32" customWidth="1"/>
    <col min="7437" max="7437" width="16" style="32" customWidth="1"/>
    <col min="7438" max="7680" width="9.140625" style="32"/>
    <col min="7681" max="7681" width="4.5703125" style="32" customWidth="1"/>
    <col min="7682" max="7682" width="9.7109375" style="32" customWidth="1"/>
    <col min="7683" max="7683" width="37" style="32" customWidth="1"/>
    <col min="7684" max="7689" width="6.7109375" style="32" customWidth="1"/>
    <col min="7690" max="7690" width="8.85546875" style="32" customWidth="1"/>
    <col min="7691" max="7691" width="10.28515625" style="32" customWidth="1"/>
    <col min="7692" max="7692" width="15.28515625" style="32" customWidth="1"/>
    <col min="7693" max="7693" width="16" style="32" customWidth="1"/>
    <col min="7694" max="7936" width="9.140625" style="32"/>
    <col min="7937" max="7937" width="4.5703125" style="32" customWidth="1"/>
    <col min="7938" max="7938" width="9.7109375" style="32" customWidth="1"/>
    <col min="7939" max="7939" width="37" style="32" customWidth="1"/>
    <col min="7940" max="7945" width="6.7109375" style="32" customWidth="1"/>
    <col min="7946" max="7946" width="8.85546875" style="32" customWidth="1"/>
    <col min="7947" max="7947" width="10.28515625" style="32" customWidth="1"/>
    <col min="7948" max="7948" width="15.28515625" style="32" customWidth="1"/>
    <col min="7949" max="7949" width="16" style="32" customWidth="1"/>
    <col min="7950" max="8192" width="9.140625" style="32"/>
    <col min="8193" max="8193" width="4.5703125" style="32" customWidth="1"/>
    <col min="8194" max="8194" width="9.7109375" style="32" customWidth="1"/>
    <col min="8195" max="8195" width="37" style="32" customWidth="1"/>
    <col min="8196" max="8201" width="6.7109375" style="32" customWidth="1"/>
    <col min="8202" max="8202" width="8.85546875" style="32" customWidth="1"/>
    <col min="8203" max="8203" width="10.28515625" style="32" customWidth="1"/>
    <col min="8204" max="8204" width="15.28515625" style="32" customWidth="1"/>
    <col min="8205" max="8205" width="16" style="32" customWidth="1"/>
    <col min="8206" max="8448" width="9.140625" style="32"/>
    <col min="8449" max="8449" width="4.5703125" style="32" customWidth="1"/>
    <col min="8450" max="8450" width="9.7109375" style="32" customWidth="1"/>
    <col min="8451" max="8451" width="37" style="32" customWidth="1"/>
    <col min="8452" max="8457" width="6.7109375" style="32" customWidth="1"/>
    <col min="8458" max="8458" width="8.85546875" style="32" customWidth="1"/>
    <col min="8459" max="8459" width="10.28515625" style="32" customWidth="1"/>
    <col min="8460" max="8460" width="15.28515625" style="32" customWidth="1"/>
    <col min="8461" max="8461" width="16" style="32" customWidth="1"/>
    <col min="8462" max="8704" width="9.140625" style="32"/>
    <col min="8705" max="8705" width="4.5703125" style="32" customWidth="1"/>
    <col min="8706" max="8706" width="9.7109375" style="32" customWidth="1"/>
    <col min="8707" max="8707" width="37" style="32" customWidth="1"/>
    <col min="8708" max="8713" width="6.7109375" style="32" customWidth="1"/>
    <col min="8714" max="8714" width="8.85546875" style="32" customWidth="1"/>
    <col min="8715" max="8715" width="10.28515625" style="32" customWidth="1"/>
    <col min="8716" max="8716" width="15.28515625" style="32" customWidth="1"/>
    <col min="8717" max="8717" width="16" style="32" customWidth="1"/>
    <col min="8718" max="8960" width="9.140625" style="32"/>
    <col min="8961" max="8961" width="4.5703125" style="32" customWidth="1"/>
    <col min="8962" max="8962" width="9.7109375" style="32" customWidth="1"/>
    <col min="8963" max="8963" width="37" style="32" customWidth="1"/>
    <col min="8964" max="8969" width="6.7109375" style="32" customWidth="1"/>
    <col min="8970" max="8970" width="8.85546875" style="32" customWidth="1"/>
    <col min="8971" max="8971" width="10.28515625" style="32" customWidth="1"/>
    <col min="8972" max="8972" width="15.28515625" style="32" customWidth="1"/>
    <col min="8973" max="8973" width="16" style="32" customWidth="1"/>
    <col min="8974" max="9216" width="9.140625" style="32"/>
    <col min="9217" max="9217" width="4.5703125" style="32" customWidth="1"/>
    <col min="9218" max="9218" width="9.7109375" style="32" customWidth="1"/>
    <col min="9219" max="9219" width="37" style="32" customWidth="1"/>
    <col min="9220" max="9225" width="6.7109375" style="32" customWidth="1"/>
    <col min="9226" max="9226" width="8.85546875" style="32" customWidth="1"/>
    <col min="9227" max="9227" width="10.28515625" style="32" customWidth="1"/>
    <col min="9228" max="9228" width="15.28515625" style="32" customWidth="1"/>
    <col min="9229" max="9229" width="16" style="32" customWidth="1"/>
    <col min="9230" max="9472" width="9.140625" style="32"/>
    <col min="9473" max="9473" width="4.5703125" style="32" customWidth="1"/>
    <col min="9474" max="9474" width="9.7109375" style="32" customWidth="1"/>
    <col min="9475" max="9475" width="37" style="32" customWidth="1"/>
    <col min="9476" max="9481" width="6.7109375" style="32" customWidth="1"/>
    <col min="9482" max="9482" width="8.85546875" style="32" customWidth="1"/>
    <col min="9483" max="9483" width="10.28515625" style="32" customWidth="1"/>
    <col min="9484" max="9484" width="15.28515625" style="32" customWidth="1"/>
    <col min="9485" max="9485" width="16" style="32" customWidth="1"/>
    <col min="9486" max="9728" width="9.140625" style="32"/>
    <col min="9729" max="9729" width="4.5703125" style="32" customWidth="1"/>
    <col min="9730" max="9730" width="9.7109375" style="32" customWidth="1"/>
    <col min="9731" max="9731" width="37" style="32" customWidth="1"/>
    <col min="9732" max="9737" width="6.7109375" style="32" customWidth="1"/>
    <col min="9738" max="9738" width="8.85546875" style="32" customWidth="1"/>
    <col min="9739" max="9739" width="10.28515625" style="32" customWidth="1"/>
    <col min="9740" max="9740" width="15.28515625" style="32" customWidth="1"/>
    <col min="9741" max="9741" width="16" style="32" customWidth="1"/>
    <col min="9742" max="9984" width="9.140625" style="32"/>
    <col min="9985" max="9985" width="4.5703125" style="32" customWidth="1"/>
    <col min="9986" max="9986" width="9.7109375" style="32" customWidth="1"/>
    <col min="9987" max="9987" width="37" style="32" customWidth="1"/>
    <col min="9988" max="9993" width="6.7109375" style="32" customWidth="1"/>
    <col min="9994" max="9994" width="8.85546875" style="32" customWidth="1"/>
    <col min="9995" max="9995" width="10.28515625" style="32" customWidth="1"/>
    <col min="9996" max="9996" width="15.28515625" style="32" customWidth="1"/>
    <col min="9997" max="9997" width="16" style="32" customWidth="1"/>
    <col min="9998" max="10240" width="9.140625" style="32"/>
    <col min="10241" max="10241" width="4.5703125" style="32" customWidth="1"/>
    <col min="10242" max="10242" width="9.7109375" style="32" customWidth="1"/>
    <col min="10243" max="10243" width="37" style="32" customWidth="1"/>
    <col min="10244" max="10249" width="6.7109375" style="32" customWidth="1"/>
    <col min="10250" max="10250" width="8.85546875" style="32" customWidth="1"/>
    <col min="10251" max="10251" width="10.28515625" style="32" customWidth="1"/>
    <col min="10252" max="10252" width="15.28515625" style="32" customWidth="1"/>
    <col min="10253" max="10253" width="16" style="32" customWidth="1"/>
    <col min="10254" max="10496" width="9.140625" style="32"/>
    <col min="10497" max="10497" width="4.5703125" style="32" customWidth="1"/>
    <col min="10498" max="10498" width="9.7109375" style="32" customWidth="1"/>
    <col min="10499" max="10499" width="37" style="32" customWidth="1"/>
    <col min="10500" max="10505" width="6.7109375" style="32" customWidth="1"/>
    <col min="10506" max="10506" width="8.85546875" style="32" customWidth="1"/>
    <col min="10507" max="10507" width="10.28515625" style="32" customWidth="1"/>
    <col min="10508" max="10508" width="15.28515625" style="32" customWidth="1"/>
    <col min="10509" max="10509" width="16" style="32" customWidth="1"/>
    <col min="10510" max="10752" width="9.140625" style="32"/>
    <col min="10753" max="10753" width="4.5703125" style="32" customWidth="1"/>
    <col min="10754" max="10754" width="9.7109375" style="32" customWidth="1"/>
    <col min="10755" max="10755" width="37" style="32" customWidth="1"/>
    <col min="10756" max="10761" width="6.7109375" style="32" customWidth="1"/>
    <col min="10762" max="10762" width="8.85546875" style="32" customWidth="1"/>
    <col min="10763" max="10763" width="10.28515625" style="32" customWidth="1"/>
    <col min="10764" max="10764" width="15.28515625" style="32" customWidth="1"/>
    <col min="10765" max="10765" width="16" style="32" customWidth="1"/>
    <col min="10766" max="11008" width="9.140625" style="32"/>
    <col min="11009" max="11009" width="4.5703125" style="32" customWidth="1"/>
    <col min="11010" max="11010" width="9.7109375" style="32" customWidth="1"/>
    <col min="11011" max="11011" width="37" style="32" customWidth="1"/>
    <col min="11012" max="11017" width="6.7109375" style="32" customWidth="1"/>
    <col min="11018" max="11018" width="8.85546875" style="32" customWidth="1"/>
    <col min="11019" max="11019" width="10.28515625" style="32" customWidth="1"/>
    <col min="11020" max="11020" width="15.28515625" style="32" customWidth="1"/>
    <col min="11021" max="11021" width="16" style="32" customWidth="1"/>
    <col min="11022" max="11264" width="9.140625" style="32"/>
    <col min="11265" max="11265" width="4.5703125" style="32" customWidth="1"/>
    <col min="11266" max="11266" width="9.7109375" style="32" customWidth="1"/>
    <col min="11267" max="11267" width="37" style="32" customWidth="1"/>
    <col min="11268" max="11273" width="6.7109375" style="32" customWidth="1"/>
    <col min="11274" max="11274" width="8.85546875" style="32" customWidth="1"/>
    <col min="11275" max="11275" width="10.28515625" style="32" customWidth="1"/>
    <col min="11276" max="11276" width="15.28515625" style="32" customWidth="1"/>
    <col min="11277" max="11277" width="16" style="32" customWidth="1"/>
    <col min="11278" max="11520" width="9.140625" style="32"/>
    <col min="11521" max="11521" width="4.5703125" style="32" customWidth="1"/>
    <col min="11522" max="11522" width="9.7109375" style="32" customWidth="1"/>
    <col min="11523" max="11523" width="37" style="32" customWidth="1"/>
    <col min="11524" max="11529" width="6.7109375" style="32" customWidth="1"/>
    <col min="11530" max="11530" width="8.85546875" style="32" customWidth="1"/>
    <col min="11531" max="11531" width="10.28515625" style="32" customWidth="1"/>
    <col min="11532" max="11532" width="15.28515625" style="32" customWidth="1"/>
    <col min="11533" max="11533" width="16" style="32" customWidth="1"/>
    <col min="11534" max="11776" width="9.140625" style="32"/>
    <col min="11777" max="11777" width="4.5703125" style="32" customWidth="1"/>
    <col min="11778" max="11778" width="9.7109375" style="32" customWidth="1"/>
    <col min="11779" max="11779" width="37" style="32" customWidth="1"/>
    <col min="11780" max="11785" width="6.7109375" style="32" customWidth="1"/>
    <col min="11786" max="11786" width="8.85546875" style="32" customWidth="1"/>
    <col min="11787" max="11787" width="10.28515625" style="32" customWidth="1"/>
    <col min="11788" max="11788" width="15.28515625" style="32" customWidth="1"/>
    <col min="11789" max="11789" width="16" style="32" customWidth="1"/>
    <col min="11790" max="12032" width="9.140625" style="32"/>
    <col min="12033" max="12033" width="4.5703125" style="32" customWidth="1"/>
    <col min="12034" max="12034" width="9.7109375" style="32" customWidth="1"/>
    <col min="12035" max="12035" width="37" style="32" customWidth="1"/>
    <col min="12036" max="12041" width="6.7109375" style="32" customWidth="1"/>
    <col min="12042" max="12042" width="8.85546875" style="32" customWidth="1"/>
    <col min="12043" max="12043" width="10.28515625" style="32" customWidth="1"/>
    <col min="12044" max="12044" width="15.28515625" style="32" customWidth="1"/>
    <col min="12045" max="12045" width="16" style="32" customWidth="1"/>
    <col min="12046" max="12288" width="9.140625" style="32"/>
    <col min="12289" max="12289" width="4.5703125" style="32" customWidth="1"/>
    <col min="12290" max="12290" width="9.7109375" style="32" customWidth="1"/>
    <col min="12291" max="12291" width="37" style="32" customWidth="1"/>
    <col min="12292" max="12297" width="6.7109375" style="32" customWidth="1"/>
    <col min="12298" max="12298" width="8.85546875" style="32" customWidth="1"/>
    <col min="12299" max="12299" width="10.28515625" style="32" customWidth="1"/>
    <col min="12300" max="12300" width="15.28515625" style="32" customWidth="1"/>
    <col min="12301" max="12301" width="16" style="32" customWidth="1"/>
    <col min="12302" max="12544" width="9.140625" style="32"/>
    <col min="12545" max="12545" width="4.5703125" style="32" customWidth="1"/>
    <col min="12546" max="12546" width="9.7109375" style="32" customWidth="1"/>
    <col min="12547" max="12547" width="37" style="32" customWidth="1"/>
    <col min="12548" max="12553" width="6.7109375" style="32" customWidth="1"/>
    <col min="12554" max="12554" width="8.85546875" style="32" customWidth="1"/>
    <col min="12555" max="12555" width="10.28515625" style="32" customWidth="1"/>
    <col min="12556" max="12556" width="15.28515625" style="32" customWidth="1"/>
    <col min="12557" max="12557" width="16" style="32" customWidth="1"/>
    <col min="12558" max="12800" width="9.140625" style="32"/>
    <col min="12801" max="12801" width="4.5703125" style="32" customWidth="1"/>
    <col min="12802" max="12802" width="9.7109375" style="32" customWidth="1"/>
    <col min="12803" max="12803" width="37" style="32" customWidth="1"/>
    <col min="12804" max="12809" width="6.7109375" style="32" customWidth="1"/>
    <col min="12810" max="12810" width="8.85546875" style="32" customWidth="1"/>
    <col min="12811" max="12811" width="10.28515625" style="32" customWidth="1"/>
    <col min="12812" max="12812" width="15.28515625" style="32" customWidth="1"/>
    <col min="12813" max="12813" width="16" style="32" customWidth="1"/>
    <col min="12814" max="13056" width="9.140625" style="32"/>
    <col min="13057" max="13057" width="4.5703125" style="32" customWidth="1"/>
    <col min="13058" max="13058" width="9.7109375" style="32" customWidth="1"/>
    <col min="13059" max="13059" width="37" style="32" customWidth="1"/>
    <col min="13060" max="13065" width="6.7109375" style="32" customWidth="1"/>
    <col min="13066" max="13066" width="8.85546875" style="32" customWidth="1"/>
    <col min="13067" max="13067" width="10.28515625" style="32" customWidth="1"/>
    <col min="13068" max="13068" width="15.28515625" style="32" customWidth="1"/>
    <col min="13069" max="13069" width="16" style="32" customWidth="1"/>
    <col min="13070" max="13312" width="9.140625" style="32"/>
    <col min="13313" max="13313" width="4.5703125" style="32" customWidth="1"/>
    <col min="13314" max="13314" width="9.7109375" style="32" customWidth="1"/>
    <col min="13315" max="13315" width="37" style="32" customWidth="1"/>
    <col min="13316" max="13321" width="6.7109375" style="32" customWidth="1"/>
    <col min="13322" max="13322" width="8.85546875" style="32" customWidth="1"/>
    <col min="13323" max="13323" width="10.28515625" style="32" customWidth="1"/>
    <col min="13324" max="13324" width="15.28515625" style="32" customWidth="1"/>
    <col min="13325" max="13325" width="16" style="32" customWidth="1"/>
    <col min="13326" max="13568" width="9.140625" style="32"/>
    <col min="13569" max="13569" width="4.5703125" style="32" customWidth="1"/>
    <col min="13570" max="13570" width="9.7109375" style="32" customWidth="1"/>
    <col min="13571" max="13571" width="37" style="32" customWidth="1"/>
    <col min="13572" max="13577" width="6.7109375" style="32" customWidth="1"/>
    <col min="13578" max="13578" width="8.85546875" style="32" customWidth="1"/>
    <col min="13579" max="13579" width="10.28515625" style="32" customWidth="1"/>
    <col min="13580" max="13580" width="15.28515625" style="32" customWidth="1"/>
    <col min="13581" max="13581" width="16" style="32" customWidth="1"/>
    <col min="13582" max="13824" width="9.140625" style="32"/>
    <col min="13825" max="13825" width="4.5703125" style="32" customWidth="1"/>
    <col min="13826" max="13826" width="9.7109375" style="32" customWidth="1"/>
    <col min="13827" max="13827" width="37" style="32" customWidth="1"/>
    <col min="13828" max="13833" width="6.7109375" style="32" customWidth="1"/>
    <col min="13834" max="13834" width="8.85546875" style="32" customWidth="1"/>
    <col min="13835" max="13835" width="10.28515625" style="32" customWidth="1"/>
    <col min="13836" max="13836" width="15.28515625" style="32" customWidth="1"/>
    <col min="13837" max="13837" width="16" style="32" customWidth="1"/>
    <col min="13838" max="14080" width="9.140625" style="32"/>
    <col min="14081" max="14081" width="4.5703125" style="32" customWidth="1"/>
    <col min="14082" max="14082" width="9.7109375" style="32" customWidth="1"/>
    <col min="14083" max="14083" width="37" style="32" customWidth="1"/>
    <col min="14084" max="14089" width="6.7109375" style="32" customWidth="1"/>
    <col min="14090" max="14090" width="8.85546875" style="32" customWidth="1"/>
    <col min="14091" max="14091" width="10.28515625" style="32" customWidth="1"/>
    <col min="14092" max="14092" width="15.28515625" style="32" customWidth="1"/>
    <col min="14093" max="14093" width="16" style="32" customWidth="1"/>
    <col min="14094" max="14336" width="9.140625" style="32"/>
    <col min="14337" max="14337" width="4.5703125" style="32" customWidth="1"/>
    <col min="14338" max="14338" width="9.7109375" style="32" customWidth="1"/>
    <col min="14339" max="14339" width="37" style="32" customWidth="1"/>
    <col min="14340" max="14345" width="6.7109375" style="32" customWidth="1"/>
    <col min="14346" max="14346" width="8.85546875" style="32" customWidth="1"/>
    <col min="14347" max="14347" width="10.28515625" style="32" customWidth="1"/>
    <col min="14348" max="14348" width="15.28515625" style="32" customWidth="1"/>
    <col min="14349" max="14349" width="16" style="32" customWidth="1"/>
    <col min="14350" max="14592" width="9.140625" style="32"/>
    <col min="14593" max="14593" width="4.5703125" style="32" customWidth="1"/>
    <col min="14594" max="14594" width="9.7109375" style="32" customWidth="1"/>
    <col min="14595" max="14595" width="37" style="32" customWidth="1"/>
    <col min="14596" max="14601" width="6.7109375" style="32" customWidth="1"/>
    <col min="14602" max="14602" width="8.85546875" style="32" customWidth="1"/>
    <col min="14603" max="14603" width="10.28515625" style="32" customWidth="1"/>
    <col min="14604" max="14604" width="15.28515625" style="32" customWidth="1"/>
    <col min="14605" max="14605" width="16" style="32" customWidth="1"/>
    <col min="14606" max="14848" width="9.140625" style="32"/>
    <col min="14849" max="14849" width="4.5703125" style="32" customWidth="1"/>
    <col min="14850" max="14850" width="9.7109375" style="32" customWidth="1"/>
    <col min="14851" max="14851" width="37" style="32" customWidth="1"/>
    <col min="14852" max="14857" width="6.7109375" style="32" customWidth="1"/>
    <col min="14858" max="14858" width="8.85546875" style="32" customWidth="1"/>
    <col min="14859" max="14859" width="10.28515625" style="32" customWidth="1"/>
    <col min="14860" max="14860" width="15.28515625" style="32" customWidth="1"/>
    <col min="14861" max="14861" width="16" style="32" customWidth="1"/>
    <col min="14862" max="15104" width="9.140625" style="32"/>
    <col min="15105" max="15105" width="4.5703125" style="32" customWidth="1"/>
    <col min="15106" max="15106" width="9.7109375" style="32" customWidth="1"/>
    <col min="15107" max="15107" width="37" style="32" customWidth="1"/>
    <col min="15108" max="15113" width="6.7109375" style="32" customWidth="1"/>
    <col min="15114" max="15114" width="8.85546875" style="32" customWidth="1"/>
    <col min="15115" max="15115" width="10.28515625" style="32" customWidth="1"/>
    <col min="15116" max="15116" width="15.28515625" style="32" customWidth="1"/>
    <col min="15117" max="15117" width="16" style="32" customWidth="1"/>
    <col min="15118" max="15360" width="9.140625" style="32"/>
    <col min="15361" max="15361" width="4.5703125" style="32" customWidth="1"/>
    <col min="15362" max="15362" width="9.7109375" style="32" customWidth="1"/>
    <col min="15363" max="15363" width="37" style="32" customWidth="1"/>
    <col min="15364" max="15369" width="6.7109375" style="32" customWidth="1"/>
    <col min="15370" max="15370" width="8.85546875" style="32" customWidth="1"/>
    <col min="15371" max="15371" width="10.28515625" style="32" customWidth="1"/>
    <col min="15372" max="15372" width="15.28515625" style="32" customWidth="1"/>
    <col min="15373" max="15373" width="16" style="32" customWidth="1"/>
    <col min="15374" max="15616" width="9.140625" style="32"/>
    <col min="15617" max="15617" width="4.5703125" style="32" customWidth="1"/>
    <col min="15618" max="15618" width="9.7109375" style="32" customWidth="1"/>
    <col min="15619" max="15619" width="37" style="32" customWidth="1"/>
    <col min="15620" max="15625" width="6.7109375" style="32" customWidth="1"/>
    <col min="15626" max="15626" width="8.85546875" style="32" customWidth="1"/>
    <col min="15627" max="15627" width="10.28515625" style="32" customWidth="1"/>
    <col min="15628" max="15628" width="15.28515625" style="32" customWidth="1"/>
    <col min="15629" max="15629" width="16" style="32" customWidth="1"/>
    <col min="15630" max="15872" width="9.140625" style="32"/>
    <col min="15873" max="15873" width="4.5703125" style="32" customWidth="1"/>
    <col min="15874" max="15874" width="9.7109375" style="32" customWidth="1"/>
    <col min="15875" max="15875" width="37" style="32" customWidth="1"/>
    <col min="15876" max="15881" width="6.7109375" style="32" customWidth="1"/>
    <col min="15882" max="15882" width="8.85546875" style="32" customWidth="1"/>
    <col min="15883" max="15883" width="10.28515625" style="32" customWidth="1"/>
    <col min="15884" max="15884" width="15.28515625" style="32" customWidth="1"/>
    <col min="15885" max="15885" width="16" style="32" customWidth="1"/>
    <col min="15886" max="16128" width="9.140625" style="32"/>
    <col min="16129" max="16129" width="4.5703125" style="32" customWidth="1"/>
    <col min="16130" max="16130" width="9.7109375" style="32" customWidth="1"/>
    <col min="16131" max="16131" width="37" style="32" customWidth="1"/>
    <col min="16132" max="16137" width="6.7109375" style="32" customWidth="1"/>
    <col min="16138" max="16138" width="8.85546875" style="32" customWidth="1"/>
    <col min="16139" max="16139" width="10.28515625" style="32" customWidth="1"/>
    <col min="16140" max="16140" width="15.28515625" style="32" customWidth="1"/>
    <col min="16141" max="16141" width="16" style="32" customWidth="1"/>
    <col min="16142" max="16384" width="9.140625" style="32"/>
  </cols>
  <sheetData>
    <row r="1" spans="1:13" ht="38.25" x14ac:dyDescent="0.2">
      <c r="A1" s="33" t="s">
        <v>29</v>
      </c>
      <c r="B1" s="33" t="s">
        <v>41</v>
      </c>
      <c r="C1" s="33" t="s">
        <v>42</v>
      </c>
      <c r="D1" s="34" t="s">
        <v>43</v>
      </c>
      <c r="E1" s="34" t="s">
        <v>44</v>
      </c>
      <c r="F1" s="34" t="s">
        <v>45</v>
      </c>
      <c r="G1" s="40" t="s">
        <v>46</v>
      </c>
      <c r="H1" s="40" t="s">
        <v>47</v>
      </c>
      <c r="I1" s="40" t="s">
        <v>48</v>
      </c>
      <c r="J1" s="40" t="s">
        <v>49</v>
      </c>
      <c r="K1" s="40" t="s">
        <v>50</v>
      </c>
      <c r="L1" s="34" t="s">
        <v>51</v>
      </c>
      <c r="M1" s="34" t="s">
        <v>52</v>
      </c>
    </row>
    <row r="2" spans="1:13" ht="25.5" x14ac:dyDescent="0.2">
      <c r="A2" s="35">
        <v>1</v>
      </c>
      <c r="B2" s="36" t="s">
        <v>92</v>
      </c>
      <c r="C2" s="35" t="s">
        <v>285</v>
      </c>
      <c r="D2" s="36">
        <v>1</v>
      </c>
      <c r="E2" s="35" t="s">
        <v>96</v>
      </c>
      <c r="F2" s="35">
        <v>15</v>
      </c>
      <c r="G2" s="41">
        <v>0</v>
      </c>
      <c r="H2" s="41">
        <v>0</v>
      </c>
      <c r="I2" s="41">
        <v>0</v>
      </c>
      <c r="J2" s="44">
        <f t="shared" ref="J2:J7" si="0">ROUND(G2*D2,0)</f>
        <v>0</v>
      </c>
      <c r="K2" s="44">
        <f t="shared" ref="K2:K7" si="1">ROUND((H2+I2)*D2,0)</f>
        <v>0</v>
      </c>
      <c r="L2" s="37" t="s">
        <v>286</v>
      </c>
      <c r="M2" s="37"/>
    </row>
    <row r="3" spans="1:13" ht="25.5" x14ac:dyDescent="0.2">
      <c r="A3" s="35">
        <v>2</v>
      </c>
      <c r="B3" s="36" t="s">
        <v>94</v>
      </c>
      <c r="C3" s="35" t="s">
        <v>287</v>
      </c>
      <c r="D3" s="36">
        <v>1</v>
      </c>
      <c r="E3" s="35" t="s">
        <v>96</v>
      </c>
      <c r="F3" s="35">
        <v>15</v>
      </c>
      <c r="G3" s="41">
        <v>0</v>
      </c>
      <c r="H3" s="41">
        <v>0</v>
      </c>
      <c r="I3" s="41">
        <v>0</v>
      </c>
      <c r="J3" s="44">
        <f t="shared" si="0"/>
        <v>0</v>
      </c>
      <c r="K3" s="44">
        <f t="shared" si="1"/>
        <v>0</v>
      </c>
      <c r="L3" s="37" t="s">
        <v>286</v>
      </c>
      <c r="M3" s="37"/>
    </row>
    <row r="4" spans="1:13" ht="25.5" x14ac:dyDescent="0.2">
      <c r="A4" s="35">
        <v>3</v>
      </c>
      <c r="B4" s="36" t="s">
        <v>288</v>
      </c>
      <c r="C4" s="35" t="s">
        <v>289</v>
      </c>
      <c r="D4" s="36">
        <v>15</v>
      </c>
      <c r="E4" s="35" t="s">
        <v>96</v>
      </c>
      <c r="F4" s="35">
        <v>0.44</v>
      </c>
      <c r="G4" s="41">
        <v>0</v>
      </c>
      <c r="H4" s="41">
        <v>0</v>
      </c>
      <c r="I4" s="41">
        <v>0</v>
      </c>
      <c r="J4" s="44">
        <f t="shared" si="0"/>
        <v>0</v>
      </c>
      <c r="K4" s="44">
        <f t="shared" si="1"/>
        <v>0</v>
      </c>
      <c r="L4" s="37" t="s">
        <v>56</v>
      </c>
      <c r="M4" s="37" t="s">
        <v>290</v>
      </c>
    </row>
    <row r="5" spans="1:13" ht="51" x14ac:dyDescent="0.2">
      <c r="A5" s="35">
        <v>4</v>
      </c>
      <c r="B5" s="36" t="s">
        <v>291</v>
      </c>
      <c r="C5" s="35" t="s">
        <v>292</v>
      </c>
      <c r="D5" s="36">
        <v>1</v>
      </c>
      <c r="E5" s="35" t="s">
        <v>96</v>
      </c>
      <c r="F5" s="35">
        <v>2.04</v>
      </c>
      <c r="G5" s="41">
        <v>0</v>
      </c>
      <c r="H5" s="41">
        <v>0</v>
      </c>
      <c r="I5" s="41">
        <v>0</v>
      </c>
      <c r="J5" s="44">
        <f t="shared" si="0"/>
        <v>0</v>
      </c>
      <c r="K5" s="44">
        <f t="shared" si="1"/>
        <v>0</v>
      </c>
      <c r="L5" s="37" t="s">
        <v>56</v>
      </c>
      <c r="M5" s="37" t="s">
        <v>293</v>
      </c>
    </row>
    <row r="6" spans="1:13" ht="76.5" x14ac:dyDescent="0.2">
      <c r="A6" s="35">
        <v>5</v>
      </c>
      <c r="B6" s="36" t="s">
        <v>294</v>
      </c>
      <c r="C6" s="35" t="s">
        <v>295</v>
      </c>
      <c r="D6" s="36">
        <v>3</v>
      </c>
      <c r="E6" s="35" t="s">
        <v>96</v>
      </c>
      <c r="F6" s="35">
        <v>0.69</v>
      </c>
      <c r="G6" s="41">
        <v>0</v>
      </c>
      <c r="H6" s="41">
        <v>0</v>
      </c>
      <c r="I6" s="41">
        <v>0</v>
      </c>
      <c r="J6" s="44">
        <f t="shared" si="0"/>
        <v>0</v>
      </c>
      <c r="K6" s="44">
        <f t="shared" si="1"/>
        <v>0</v>
      </c>
      <c r="L6" s="37" t="s">
        <v>56</v>
      </c>
      <c r="M6" s="37" t="s">
        <v>296</v>
      </c>
    </row>
    <row r="7" spans="1:13" ht="89.25" x14ac:dyDescent="0.2">
      <c r="A7" s="35">
        <v>6</v>
      </c>
      <c r="B7" s="36" t="s">
        <v>297</v>
      </c>
      <c r="C7" s="35" t="s">
        <v>298</v>
      </c>
      <c r="D7" s="36">
        <v>3</v>
      </c>
      <c r="E7" s="35" t="s">
        <v>96</v>
      </c>
      <c r="F7" s="35">
        <v>0.38</v>
      </c>
      <c r="G7" s="41">
        <v>0</v>
      </c>
      <c r="H7" s="41">
        <v>0</v>
      </c>
      <c r="I7" s="41">
        <v>0</v>
      </c>
      <c r="J7" s="44">
        <f t="shared" si="0"/>
        <v>0</v>
      </c>
      <c r="K7" s="44">
        <f t="shared" si="1"/>
        <v>0</v>
      </c>
      <c r="L7" s="37" t="s">
        <v>56</v>
      </c>
      <c r="M7" s="37" t="s">
        <v>299</v>
      </c>
    </row>
    <row r="8" spans="1:13" s="38" customFormat="1" ht="14.25" x14ac:dyDescent="0.2">
      <c r="C8" s="38" t="s">
        <v>57</v>
      </c>
      <c r="G8" s="42"/>
      <c r="H8" s="42"/>
      <c r="I8" s="42"/>
      <c r="J8" s="45">
        <f>ROUND(SUM(J2:J7),0)</f>
        <v>0</v>
      </c>
      <c r="K8" s="45">
        <f>ROUND(SUM(K2:K7),0)</f>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K2" sqref="K2"/>
    </sheetView>
  </sheetViews>
  <sheetFormatPr defaultRowHeight="12.75" x14ac:dyDescent="0.2"/>
  <cols>
    <col min="1" max="1" width="4.5703125" style="32" customWidth="1"/>
    <col min="2" max="2" width="9.7109375" style="32" customWidth="1"/>
    <col min="3" max="3" width="37" style="32" customWidth="1"/>
    <col min="4" max="6" width="7.28515625" style="32" customWidth="1"/>
    <col min="7" max="7" width="15" style="43" customWidth="1"/>
    <col min="8" max="9" width="7.28515625" style="43" customWidth="1"/>
    <col min="10" max="10" width="9.5703125" style="43" customWidth="1"/>
    <col min="11" max="11" width="10.28515625" style="43" customWidth="1"/>
    <col min="12" max="12" width="13" style="32" customWidth="1"/>
    <col min="13" max="13" width="14.5703125" style="32" customWidth="1"/>
    <col min="14" max="256" width="9.140625" style="32"/>
    <col min="257" max="257" width="4.5703125" style="32" customWidth="1"/>
    <col min="258" max="258" width="9.7109375" style="32" customWidth="1"/>
    <col min="259" max="259" width="37" style="32" customWidth="1"/>
    <col min="260" max="265" width="7.28515625" style="32" customWidth="1"/>
    <col min="266" max="266" width="9.5703125" style="32" customWidth="1"/>
    <col min="267" max="267" width="10.28515625" style="32" customWidth="1"/>
    <col min="268" max="268" width="13" style="32" customWidth="1"/>
    <col min="269" max="269" width="14.5703125" style="32" customWidth="1"/>
    <col min="270" max="512" width="9.140625" style="32"/>
    <col min="513" max="513" width="4.5703125" style="32" customWidth="1"/>
    <col min="514" max="514" width="9.7109375" style="32" customWidth="1"/>
    <col min="515" max="515" width="37" style="32" customWidth="1"/>
    <col min="516" max="521" width="7.28515625" style="32" customWidth="1"/>
    <col min="522" max="522" width="9.5703125" style="32" customWidth="1"/>
    <col min="523" max="523" width="10.28515625" style="32" customWidth="1"/>
    <col min="524" max="524" width="13" style="32" customWidth="1"/>
    <col min="525" max="525" width="14.5703125" style="32" customWidth="1"/>
    <col min="526" max="768" width="9.140625" style="32"/>
    <col min="769" max="769" width="4.5703125" style="32" customWidth="1"/>
    <col min="770" max="770" width="9.7109375" style="32" customWidth="1"/>
    <col min="771" max="771" width="37" style="32" customWidth="1"/>
    <col min="772" max="777" width="7.28515625" style="32" customWidth="1"/>
    <col min="778" max="778" width="9.5703125" style="32" customWidth="1"/>
    <col min="779" max="779" width="10.28515625" style="32" customWidth="1"/>
    <col min="780" max="780" width="13" style="32" customWidth="1"/>
    <col min="781" max="781" width="14.5703125" style="32" customWidth="1"/>
    <col min="782" max="1024" width="9.140625" style="32"/>
    <col min="1025" max="1025" width="4.5703125" style="32" customWidth="1"/>
    <col min="1026" max="1026" width="9.7109375" style="32" customWidth="1"/>
    <col min="1027" max="1027" width="37" style="32" customWidth="1"/>
    <col min="1028" max="1033" width="7.28515625" style="32" customWidth="1"/>
    <col min="1034" max="1034" width="9.5703125" style="32" customWidth="1"/>
    <col min="1035" max="1035" width="10.28515625" style="32" customWidth="1"/>
    <col min="1036" max="1036" width="13" style="32" customWidth="1"/>
    <col min="1037" max="1037" width="14.5703125" style="32" customWidth="1"/>
    <col min="1038" max="1280" width="9.140625" style="32"/>
    <col min="1281" max="1281" width="4.5703125" style="32" customWidth="1"/>
    <col min="1282" max="1282" width="9.7109375" style="32" customWidth="1"/>
    <col min="1283" max="1283" width="37" style="32" customWidth="1"/>
    <col min="1284" max="1289" width="7.28515625" style="32" customWidth="1"/>
    <col min="1290" max="1290" width="9.5703125" style="32" customWidth="1"/>
    <col min="1291" max="1291" width="10.28515625" style="32" customWidth="1"/>
    <col min="1292" max="1292" width="13" style="32" customWidth="1"/>
    <col min="1293" max="1293" width="14.5703125" style="32" customWidth="1"/>
    <col min="1294" max="1536" width="9.140625" style="32"/>
    <col min="1537" max="1537" width="4.5703125" style="32" customWidth="1"/>
    <col min="1538" max="1538" width="9.7109375" style="32" customWidth="1"/>
    <col min="1539" max="1539" width="37" style="32" customWidth="1"/>
    <col min="1540" max="1545" width="7.28515625" style="32" customWidth="1"/>
    <col min="1546" max="1546" width="9.5703125" style="32" customWidth="1"/>
    <col min="1547" max="1547" width="10.28515625" style="32" customWidth="1"/>
    <col min="1548" max="1548" width="13" style="32" customWidth="1"/>
    <col min="1549" max="1549" width="14.5703125" style="32" customWidth="1"/>
    <col min="1550" max="1792" width="9.140625" style="32"/>
    <col min="1793" max="1793" width="4.5703125" style="32" customWidth="1"/>
    <col min="1794" max="1794" width="9.7109375" style="32" customWidth="1"/>
    <col min="1795" max="1795" width="37" style="32" customWidth="1"/>
    <col min="1796" max="1801" width="7.28515625" style="32" customWidth="1"/>
    <col min="1802" max="1802" width="9.5703125" style="32" customWidth="1"/>
    <col min="1803" max="1803" width="10.28515625" style="32" customWidth="1"/>
    <col min="1804" max="1804" width="13" style="32" customWidth="1"/>
    <col min="1805" max="1805" width="14.5703125" style="32" customWidth="1"/>
    <col min="1806" max="2048" width="9.140625" style="32"/>
    <col min="2049" max="2049" width="4.5703125" style="32" customWidth="1"/>
    <col min="2050" max="2050" width="9.7109375" style="32" customWidth="1"/>
    <col min="2051" max="2051" width="37" style="32" customWidth="1"/>
    <col min="2052" max="2057" width="7.28515625" style="32" customWidth="1"/>
    <col min="2058" max="2058" width="9.5703125" style="32" customWidth="1"/>
    <col min="2059" max="2059" width="10.28515625" style="32" customWidth="1"/>
    <col min="2060" max="2060" width="13" style="32" customWidth="1"/>
    <col min="2061" max="2061" width="14.5703125" style="32" customWidth="1"/>
    <col min="2062" max="2304" width="9.140625" style="32"/>
    <col min="2305" max="2305" width="4.5703125" style="32" customWidth="1"/>
    <col min="2306" max="2306" width="9.7109375" style="32" customWidth="1"/>
    <col min="2307" max="2307" width="37" style="32" customWidth="1"/>
    <col min="2308" max="2313" width="7.28515625" style="32" customWidth="1"/>
    <col min="2314" max="2314" width="9.5703125" style="32" customWidth="1"/>
    <col min="2315" max="2315" width="10.28515625" style="32" customWidth="1"/>
    <col min="2316" max="2316" width="13" style="32" customWidth="1"/>
    <col min="2317" max="2317" width="14.5703125" style="32" customWidth="1"/>
    <col min="2318" max="2560" width="9.140625" style="32"/>
    <col min="2561" max="2561" width="4.5703125" style="32" customWidth="1"/>
    <col min="2562" max="2562" width="9.7109375" style="32" customWidth="1"/>
    <col min="2563" max="2563" width="37" style="32" customWidth="1"/>
    <col min="2564" max="2569" width="7.28515625" style="32" customWidth="1"/>
    <col min="2570" max="2570" width="9.5703125" style="32" customWidth="1"/>
    <col min="2571" max="2571" width="10.28515625" style="32" customWidth="1"/>
    <col min="2572" max="2572" width="13" style="32" customWidth="1"/>
    <col min="2573" max="2573" width="14.5703125" style="32" customWidth="1"/>
    <col min="2574" max="2816" width="9.140625" style="32"/>
    <col min="2817" max="2817" width="4.5703125" style="32" customWidth="1"/>
    <col min="2818" max="2818" width="9.7109375" style="32" customWidth="1"/>
    <col min="2819" max="2819" width="37" style="32" customWidth="1"/>
    <col min="2820" max="2825" width="7.28515625" style="32" customWidth="1"/>
    <col min="2826" max="2826" width="9.5703125" style="32" customWidth="1"/>
    <col min="2827" max="2827" width="10.28515625" style="32" customWidth="1"/>
    <col min="2828" max="2828" width="13" style="32" customWidth="1"/>
    <col min="2829" max="2829" width="14.5703125" style="32" customWidth="1"/>
    <col min="2830" max="3072" width="9.140625" style="32"/>
    <col min="3073" max="3073" width="4.5703125" style="32" customWidth="1"/>
    <col min="3074" max="3074" width="9.7109375" style="32" customWidth="1"/>
    <col min="3075" max="3075" width="37" style="32" customWidth="1"/>
    <col min="3076" max="3081" width="7.28515625" style="32" customWidth="1"/>
    <col min="3082" max="3082" width="9.5703125" style="32" customWidth="1"/>
    <col min="3083" max="3083" width="10.28515625" style="32" customWidth="1"/>
    <col min="3084" max="3084" width="13" style="32" customWidth="1"/>
    <col min="3085" max="3085" width="14.5703125" style="32" customWidth="1"/>
    <col min="3086" max="3328" width="9.140625" style="32"/>
    <col min="3329" max="3329" width="4.5703125" style="32" customWidth="1"/>
    <col min="3330" max="3330" width="9.7109375" style="32" customWidth="1"/>
    <col min="3331" max="3331" width="37" style="32" customWidth="1"/>
    <col min="3332" max="3337" width="7.28515625" style="32" customWidth="1"/>
    <col min="3338" max="3338" width="9.5703125" style="32" customWidth="1"/>
    <col min="3339" max="3339" width="10.28515625" style="32" customWidth="1"/>
    <col min="3340" max="3340" width="13" style="32" customWidth="1"/>
    <col min="3341" max="3341" width="14.5703125" style="32" customWidth="1"/>
    <col min="3342" max="3584" width="9.140625" style="32"/>
    <col min="3585" max="3585" width="4.5703125" style="32" customWidth="1"/>
    <col min="3586" max="3586" width="9.7109375" style="32" customWidth="1"/>
    <col min="3587" max="3587" width="37" style="32" customWidth="1"/>
    <col min="3588" max="3593" width="7.28515625" style="32" customWidth="1"/>
    <col min="3594" max="3594" width="9.5703125" style="32" customWidth="1"/>
    <col min="3595" max="3595" width="10.28515625" style="32" customWidth="1"/>
    <col min="3596" max="3596" width="13" style="32" customWidth="1"/>
    <col min="3597" max="3597" width="14.5703125" style="32" customWidth="1"/>
    <col min="3598" max="3840" width="9.140625" style="32"/>
    <col min="3841" max="3841" width="4.5703125" style="32" customWidth="1"/>
    <col min="3842" max="3842" width="9.7109375" style="32" customWidth="1"/>
    <col min="3843" max="3843" width="37" style="32" customWidth="1"/>
    <col min="3844" max="3849" width="7.28515625" style="32" customWidth="1"/>
    <col min="3850" max="3850" width="9.5703125" style="32" customWidth="1"/>
    <col min="3851" max="3851" width="10.28515625" style="32" customWidth="1"/>
    <col min="3852" max="3852" width="13" style="32" customWidth="1"/>
    <col min="3853" max="3853" width="14.5703125" style="32" customWidth="1"/>
    <col min="3854" max="4096" width="9.140625" style="32"/>
    <col min="4097" max="4097" width="4.5703125" style="32" customWidth="1"/>
    <col min="4098" max="4098" width="9.7109375" style="32" customWidth="1"/>
    <col min="4099" max="4099" width="37" style="32" customWidth="1"/>
    <col min="4100" max="4105" width="7.28515625" style="32" customWidth="1"/>
    <col min="4106" max="4106" width="9.5703125" style="32" customWidth="1"/>
    <col min="4107" max="4107" width="10.28515625" style="32" customWidth="1"/>
    <col min="4108" max="4108" width="13" style="32" customWidth="1"/>
    <col min="4109" max="4109" width="14.5703125" style="32" customWidth="1"/>
    <col min="4110" max="4352" width="9.140625" style="32"/>
    <col min="4353" max="4353" width="4.5703125" style="32" customWidth="1"/>
    <col min="4354" max="4354" width="9.7109375" style="32" customWidth="1"/>
    <col min="4355" max="4355" width="37" style="32" customWidth="1"/>
    <col min="4356" max="4361" width="7.28515625" style="32" customWidth="1"/>
    <col min="4362" max="4362" width="9.5703125" style="32" customWidth="1"/>
    <col min="4363" max="4363" width="10.28515625" style="32" customWidth="1"/>
    <col min="4364" max="4364" width="13" style="32" customWidth="1"/>
    <col min="4365" max="4365" width="14.5703125" style="32" customWidth="1"/>
    <col min="4366" max="4608" width="9.140625" style="32"/>
    <col min="4609" max="4609" width="4.5703125" style="32" customWidth="1"/>
    <col min="4610" max="4610" width="9.7109375" style="32" customWidth="1"/>
    <col min="4611" max="4611" width="37" style="32" customWidth="1"/>
    <col min="4612" max="4617" width="7.28515625" style="32" customWidth="1"/>
    <col min="4618" max="4618" width="9.5703125" style="32" customWidth="1"/>
    <col min="4619" max="4619" width="10.28515625" style="32" customWidth="1"/>
    <col min="4620" max="4620" width="13" style="32" customWidth="1"/>
    <col min="4621" max="4621" width="14.5703125" style="32" customWidth="1"/>
    <col min="4622" max="4864" width="9.140625" style="32"/>
    <col min="4865" max="4865" width="4.5703125" style="32" customWidth="1"/>
    <col min="4866" max="4866" width="9.7109375" style="32" customWidth="1"/>
    <col min="4867" max="4867" width="37" style="32" customWidth="1"/>
    <col min="4868" max="4873" width="7.28515625" style="32" customWidth="1"/>
    <col min="4874" max="4874" width="9.5703125" style="32" customWidth="1"/>
    <col min="4875" max="4875" width="10.28515625" style="32" customWidth="1"/>
    <col min="4876" max="4876" width="13" style="32" customWidth="1"/>
    <col min="4877" max="4877" width="14.5703125" style="32" customWidth="1"/>
    <col min="4878" max="5120" width="9.140625" style="32"/>
    <col min="5121" max="5121" width="4.5703125" style="32" customWidth="1"/>
    <col min="5122" max="5122" width="9.7109375" style="32" customWidth="1"/>
    <col min="5123" max="5123" width="37" style="32" customWidth="1"/>
    <col min="5124" max="5129" width="7.28515625" style="32" customWidth="1"/>
    <col min="5130" max="5130" width="9.5703125" style="32" customWidth="1"/>
    <col min="5131" max="5131" width="10.28515625" style="32" customWidth="1"/>
    <col min="5132" max="5132" width="13" style="32" customWidth="1"/>
    <col min="5133" max="5133" width="14.5703125" style="32" customWidth="1"/>
    <col min="5134" max="5376" width="9.140625" style="32"/>
    <col min="5377" max="5377" width="4.5703125" style="32" customWidth="1"/>
    <col min="5378" max="5378" width="9.7109375" style="32" customWidth="1"/>
    <col min="5379" max="5379" width="37" style="32" customWidth="1"/>
    <col min="5380" max="5385" width="7.28515625" style="32" customWidth="1"/>
    <col min="5386" max="5386" width="9.5703125" style="32" customWidth="1"/>
    <col min="5387" max="5387" width="10.28515625" style="32" customWidth="1"/>
    <col min="5388" max="5388" width="13" style="32" customWidth="1"/>
    <col min="5389" max="5389" width="14.5703125" style="32" customWidth="1"/>
    <col min="5390" max="5632" width="9.140625" style="32"/>
    <col min="5633" max="5633" width="4.5703125" style="32" customWidth="1"/>
    <col min="5634" max="5634" width="9.7109375" style="32" customWidth="1"/>
    <col min="5635" max="5635" width="37" style="32" customWidth="1"/>
    <col min="5636" max="5641" width="7.28515625" style="32" customWidth="1"/>
    <col min="5642" max="5642" width="9.5703125" style="32" customWidth="1"/>
    <col min="5643" max="5643" width="10.28515625" style="32" customWidth="1"/>
    <col min="5644" max="5644" width="13" style="32" customWidth="1"/>
    <col min="5645" max="5645" width="14.5703125" style="32" customWidth="1"/>
    <col min="5646" max="5888" width="9.140625" style="32"/>
    <col min="5889" max="5889" width="4.5703125" style="32" customWidth="1"/>
    <col min="5890" max="5890" width="9.7109375" style="32" customWidth="1"/>
    <col min="5891" max="5891" width="37" style="32" customWidth="1"/>
    <col min="5892" max="5897" width="7.28515625" style="32" customWidth="1"/>
    <col min="5898" max="5898" width="9.5703125" style="32" customWidth="1"/>
    <col min="5899" max="5899" width="10.28515625" style="32" customWidth="1"/>
    <col min="5900" max="5900" width="13" style="32" customWidth="1"/>
    <col min="5901" max="5901" width="14.5703125" style="32" customWidth="1"/>
    <col min="5902" max="6144" width="9.140625" style="32"/>
    <col min="6145" max="6145" width="4.5703125" style="32" customWidth="1"/>
    <col min="6146" max="6146" width="9.7109375" style="32" customWidth="1"/>
    <col min="6147" max="6147" width="37" style="32" customWidth="1"/>
    <col min="6148" max="6153" width="7.28515625" style="32" customWidth="1"/>
    <col min="6154" max="6154" width="9.5703125" style="32" customWidth="1"/>
    <col min="6155" max="6155" width="10.28515625" style="32" customWidth="1"/>
    <col min="6156" max="6156" width="13" style="32" customWidth="1"/>
    <col min="6157" max="6157" width="14.5703125" style="32" customWidth="1"/>
    <col min="6158" max="6400" width="9.140625" style="32"/>
    <col min="6401" max="6401" width="4.5703125" style="32" customWidth="1"/>
    <col min="6402" max="6402" width="9.7109375" style="32" customWidth="1"/>
    <col min="6403" max="6403" width="37" style="32" customWidth="1"/>
    <col min="6404" max="6409" width="7.28515625" style="32" customWidth="1"/>
    <col min="6410" max="6410" width="9.5703125" style="32" customWidth="1"/>
    <col min="6411" max="6411" width="10.28515625" style="32" customWidth="1"/>
    <col min="6412" max="6412" width="13" style="32" customWidth="1"/>
    <col min="6413" max="6413" width="14.5703125" style="32" customWidth="1"/>
    <col min="6414" max="6656" width="9.140625" style="32"/>
    <col min="6657" max="6657" width="4.5703125" style="32" customWidth="1"/>
    <col min="6658" max="6658" width="9.7109375" style="32" customWidth="1"/>
    <col min="6659" max="6659" width="37" style="32" customWidth="1"/>
    <col min="6660" max="6665" width="7.28515625" style="32" customWidth="1"/>
    <col min="6666" max="6666" width="9.5703125" style="32" customWidth="1"/>
    <col min="6667" max="6667" width="10.28515625" style="32" customWidth="1"/>
    <col min="6668" max="6668" width="13" style="32" customWidth="1"/>
    <col min="6669" max="6669" width="14.5703125" style="32" customWidth="1"/>
    <col min="6670" max="6912" width="9.140625" style="32"/>
    <col min="6913" max="6913" width="4.5703125" style="32" customWidth="1"/>
    <col min="6914" max="6914" width="9.7109375" style="32" customWidth="1"/>
    <col min="6915" max="6915" width="37" style="32" customWidth="1"/>
    <col min="6916" max="6921" width="7.28515625" style="32" customWidth="1"/>
    <col min="6922" max="6922" width="9.5703125" style="32" customWidth="1"/>
    <col min="6923" max="6923" width="10.28515625" style="32" customWidth="1"/>
    <col min="6924" max="6924" width="13" style="32" customWidth="1"/>
    <col min="6925" max="6925" width="14.5703125" style="32" customWidth="1"/>
    <col min="6926" max="7168" width="9.140625" style="32"/>
    <col min="7169" max="7169" width="4.5703125" style="32" customWidth="1"/>
    <col min="7170" max="7170" width="9.7109375" style="32" customWidth="1"/>
    <col min="7171" max="7171" width="37" style="32" customWidth="1"/>
    <col min="7172" max="7177" width="7.28515625" style="32" customWidth="1"/>
    <col min="7178" max="7178" width="9.5703125" style="32" customWidth="1"/>
    <col min="7179" max="7179" width="10.28515625" style="32" customWidth="1"/>
    <col min="7180" max="7180" width="13" style="32" customWidth="1"/>
    <col min="7181" max="7181" width="14.5703125" style="32" customWidth="1"/>
    <col min="7182" max="7424" width="9.140625" style="32"/>
    <col min="7425" max="7425" width="4.5703125" style="32" customWidth="1"/>
    <col min="7426" max="7426" width="9.7109375" style="32" customWidth="1"/>
    <col min="7427" max="7427" width="37" style="32" customWidth="1"/>
    <col min="7428" max="7433" width="7.28515625" style="32" customWidth="1"/>
    <col min="7434" max="7434" width="9.5703125" style="32" customWidth="1"/>
    <col min="7435" max="7435" width="10.28515625" style="32" customWidth="1"/>
    <col min="7436" max="7436" width="13" style="32" customWidth="1"/>
    <col min="7437" max="7437" width="14.5703125" style="32" customWidth="1"/>
    <col min="7438" max="7680" width="9.140625" style="32"/>
    <col min="7681" max="7681" width="4.5703125" style="32" customWidth="1"/>
    <col min="7682" max="7682" width="9.7109375" style="32" customWidth="1"/>
    <col min="7683" max="7683" width="37" style="32" customWidth="1"/>
    <col min="7684" max="7689" width="7.28515625" style="32" customWidth="1"/>
    <col min="7690" max="7690" width="9.5703125" style="32" customWidth="1"/>
    <col min="7691" max="7691" width="10.28515625" style="32" customWidth="1"/>
    <col min="7692" max="7692" width="13" style="32" customWidth="1"/>
    <col min="7693" max="7693" width="14.5703125" style="32" customWidth="1"/>
    <col min="7694" max="7936" width="9.140625" style="32"/>
    <col min="7937" max="7937" width="4.5703125" style="32" customWidth="1"/>
    <col min="7938" max="7938" width="9.7109375" style="32" customWidth="1"/>
    <col min="7939" max="7939" width="37" style="32" customWidth="1"/>
    <col min="7940" max="7945" width="7.28515625" style="32" customWidth="1"/>
    <col min="7946" max="7946" width="9.5703125" style="32" customWidth="1"/>
    <col min="7947" max="7947" width="10.28515625" style="32" customWidth="1"/>
    <col min="7948" max="7948" width="13" style="32" customWidth="1"/>
    <col min="7949" max="7949" width="14.5703125" style="32" customWidth="1"/>
    <col min="7950" max="8192" width="9.140625" style="32"/>
    <col min="8193" max="8193" width="4.5703125" style="32" customWidth="1"/>
    <col min="8194" max="8194" width="9.7109375" style="32" customWidth="1"/>
    <col min="8195" max="8195" width="37" style="32" customWidth="1"/>
    <col min="8196" max="8201" width="7.28515625" style="32" customWidth="1"/>
    <col min="8202" max="8202" width="9.5703125" style="32" customWidth="1"/>
    <col min="8203" max="8203" width="10.28515625" style="32" customWidth="1"/>
    <col min="8204" max="8204" width="13" style="32" customWidth="1"/>
    <col min="8205" max="8205" width="14.5703125" style="32" customWidth="1"/>
    <col min="8206" max="8448" width="9.140625" style="32"/>
    <col min="8449" max="8449" width="4.5703125" style="32" customWidth="1"/>
    <col min="8450" max="8450" width="9.7109375" style="32" customWidth="1"/>
    <col min="8451" max="8451" width="37" style="32" customWidth="1"/>
    <col min="8452" max="8457" width="7.28515625" style="32" customWidth="1"/>
    <col min="8458" max="8458" width="9.5703125" style="32" customWidth="1"/>
    <col min="8459" max="8459" width="10.28515625" style="32" customWidth="1"/>
    <col min="8460" max="8460" width="13" style="32" customWidth="1"/>
    <col min="8461" max="8461" width="14.5703125" style="32" customWidth="1"/>
    <col min="8462" max="8704" width="9.140625" style="32"/>
    <col min="8705" max="8705" width="4.5703125" style="32" customWidth="1"/>
    <col min="8706" max="8706" width="9.7109375" style="32" customWidth="1"/>
    <col min="8707" max="8707" width="37" style="32" customWidth="1"/>
    <col min="8708" max="8713" width="7.28515625" style="32" customWidth="1"/>
    <col min="8714" max="8714" width="9.5703125" style="32" customWidth="1"/>
    <col min="8715" max="8715" width="10.28515625" style="32" customWidth="1"/>
    <col min="8716" max="8716" width="13" style="32" customWidth="1"/>
    <col min="8717" max="8717" width="14.5703125" style="32" customWidth="1"/>
    <col min="8718" max="8960" width="9.140625" style="32"/>
    <col min="8961" max="8961" width="4.5703125" style="32" customWidth="1"/>
    <col min="8962" max="8962" width="9.7109375" style="32" customWidth="1"/>
    <col min="8963" max="8963" width="37" style="32" customWidth="1"/>
    <col min="8964" max="8969" width="7.28515625" style="32" customWidth="1"/>
    <col min="8970" max="8970" width="9.5703125" style="32" customWidth="1"/>
    <col min="8971" max="8971" width="10.28515625" style="32" customWidth="1"/>
    <col min="8972" max="8972" width="13" style="32" customWidth="1"/>
    <col min="8973" max="8973" width="14.5703125" style="32" customWidth="1"/>
    <col min="8974" max="9216" width="9.140625" style="32"/>
    <col min="9217" max="9217" width="4.5703125" style="32" customWidth="1"/>
    <col min="9218" max="9218" width="9.7109375" style="32" customWidth="1"/>
    <col min="9219" max="9219" width="37" style="32" customWidth="1"/>
    <col min="9220" max="9225" width="7.28515625" style="32" customWidth="1"/>
    <col min="9226" max="9226" width="9.5703125" style="32" customWidth="1"/>
    <col min="9227" max="9227" width="10.28515625" style="32" customWidth="1"/>
    <col min="9228" max="9228" width="13" style="32" customWidth="1"/>
    <col min="9229" max="9229" width="14.5703125" style="32" customWidth="1"/>
    <col min="9230" max="9472" width="9.140625" style="32"/>
    <col min="9473" max="9473" width="4.5703125" style="32" customWidth="1"/>
    <col min="9474" max="9474" width="9.7109375" style="32" customWidth="1"/>
    <col min="9475" max="9475" width="37" style="32" customWidth="1"/>
    <col min="9476" max="9481" width="7.28515625" style="32" customWidth="1"/>
    <col min="9482" max="9482" width="9.5703125" style="32" customWidth="1"/>
    <col min="9483" max="9483" width="10.28515625" style="32" customWidth="1"/>
    <col min="9484" max="9484" width="13" style="32" customWidth="1"/>
    <col min="9485" max="9485" width="14.5703125" style="32" customWidth="1"/>
    <col min="9486" max="9728" width="9.140625" style="32"/>
    <col min="9729" max="9729" width="4.5703125" style="32" customWidth="1"/>
    <col min="9730" max="9730" width="9.7109375" style="32" customWidth="1"/>
    <col min="9731" max="9731" width="37" style="32" customWidth="1"/>
    <col min="9732" max="9737" width="7.28515625" style="32" customWidth="1"/>
    <col min="9738" max="9738" width="9.5703125" style="32" customWidth="1"/>
    <col min="9739" max="9739" width="10.28515625" style="32" customWidth="1"/>
    <col min="9740" max="9740" width="13" style="32" customWidth="1"/>
    <col min="9741" max="9741" width="14.5703125" style="32" customWidth="1"/>
    <col min="9742" max="9984" width="9.140625" style="32"/>
    <col min="9985" max="9985" width="4.5703125" style="32" customWidth="1"/>
    <col min="9986" max="9986" width="9.7109375" style="32" customWidth="1"/>
    <col min="9987" max="9987" width="37" style="32" customWidth="1"/>
    <col min="9988" max="9993" width="7.28515625" style="32" customWidth="1"/>
    <col min="9994" max="9994" width="9.5703125" style="32" customWidth="1"/>
    <col min="9995" max="9995" width="10.28515625" style="32" customWidth="1"/>
    <col min="9996" max="9996" width="13" style="32" customWidth="1"/>
    <col min="9997" max="9997" width="14.5703125" style="32" customWidth="1"/>
    <col min="9998" max="10240" width="9.140625" style="32"/>
    <col min="10241" max="10241" width="4.5703125" style="32" customWidth="1"/>
    <col min="10242" max="10242" width="9.7109375" style="32" customWidth="1"/>
    <col min="10243" max="10243" width="37" style="32" customWidth="1"/>
    <col min="10244" max="10249" width="7.28515625" style="32" customWidth="1"/>
    <col min="10250" max="10250" width="9.5703125" style="32" customWidth="1"/>
    <col min="10251" max="10251" width="10.28515625" style="32" customWidth="1"/>
    <col min="10252" max="10252" width="13" style="32" customWidth="1"/>
    <col min="10253" max="10253" width="14.5703125" style="32" customWidth="1"/>
    <col min="10254" max="10496" width="9.140625" style="32"/>
    <col min="10497" max="10497" width="4.5703125" style="32" customWidth="1"/>
    <col min="10498" max="10498" width="9.7109375" style="32" customWidth="1"/>
    <col min="10499" max="10499" width="37" style="32" customWidth="1"/>
    <col min="10500" max="10505" width="7.28515625" style="32" customWidth="1"/>
    <col min="10506" max="10506" width="9.5703125" style="32" customWidth="1"/>
    <col min="10507" max="10507" width="10.28515625" style="32" customWidth="1"/>
    <col min="10508" max="10508" width="13" style="32" customWidth="1"/>
    <col min="10509" max="10509" width="14.5703125" style="32" customWidth="1"/>
    <col min="10510" max="10752" width="9.140625" style="32"/>
    <col min="10753" max="10753" width="4.5703125" style="32" customWidth="1"/>
    <col min="10754" max="10754" width="9.7109375" style="32" customWidth="1"/>
    <col min="10755" max="10755" width="37" style="32" customWidth="1"/>
    <col min="10756" max="10761" width="7.28515625" style="32" customWidth="1"/>
    <col min="10762" max="10762" width="9.5703125" style="32" customWidth="1"/>
    <col min="10763" max="10763" width="10.28515625" style="32" customWidth="1"/>
    <col min="10764" max="10764" width="13" style="32" customWidth="1"/>
    <col min="10765" max="10765" width="14.5703125" style="32" customWidth="1"/>
    <col min="10766" max="11008" width="9.140625" style="32"/>
    <col min="11009" max="11009" width="4.5703125" style="32" customWidth="1"/>
    <col min="11010" max="11010" width="9.7109375" style="32" customWidth="1"/>
    <col min="11011" max="11011" width="37" style="32" customWidth="1"/>
    <col min="11012" max="11017" width="7.28515625" style="32" customWidth="1"/>
    <col min="11018" max="11018" width="9.5703125" style="32" customWidth="1"/>
    <col min="11019" max="11019" width="10.28515625" style="32" customWidth="1"/>
    <col min="11020" max="11020" width="13" style="32" customWidth="1"/>
    <col min="11021" max="11021" width="14.5703125" style="32" customWidth="1"/>
    <col min="11022" max="11264" width="9.140625" style="32"/>
    <col min="11265" max="11265" width="4.5703125" style="32" customWidth="1"/>
    <col min="11266" max="11266" width="9.7109375" style="32" customWidth="1"/>
    <col min="11267" max="11267" width="37" style="32" customWidth="1"/>
    <col min="11268" max="11273" width="7.28515625" style="32" customWidth="1"/>
    <col min="11274" max="11274" width="9.5703125" style="32" customWidth="1"/>
    <col min="11275" max="11275" width="10.28515625" style="32" customWidth="1"/>
    <col min="11276" max="11276" width="13" style="32" customWidth="1"/>
    <col min="11277" max="11277" width="14.5703125" style="32" customWidth="1"/>
    <col min="11278" max="11520" width="9.140625" style="32"/>
    <col min="11521" max="11521" width="4.5703125" style="32" customWidth="1"/>
    <col min="11522" max="11522" width="9.7109375" style="32" customWidth="1"/>
    <col min="11523" max="11523" width="37" style="32" customWidth="1"/>
    <col min="11524" max="11529" width="7.28515625" style="32" customWidth="1"/>
    <col min="11530" max="11530" width="9.5703125" style="32" customWidth="1"/>
    <col min="11531" max="11531" width="10.28515625" style="32" customWidth="1"/>
    <col min="11532" max="11532" width="13" style="32" customWidth="1"/>
    <col min="11533" max="11533" width="14.5703125" style="32" customWidth="1"/>
    <col min="11534" max="11776" width="9.140625" style="32"/>
    <col min="11777" max="11777" width="4.5703125" style="32" customWidth="1"/>
    <col min="11778" max="11778" width="9.7109375" style="32" customWidth="1"/>
    <col min="11779" max="11779" width="37" style="32" customWidth="1"/>
    <col min="11780" max="11785" width="7.28515625" style="32" customWidth="1"/>
    <col min="11786" max="11786" width="9.5703125" style="32" customWidth="1"/>
    <col min="11787" max="11787" width="10.28515625" style="32" customWidth="1"/>
    <col min="11788" max="11788" width="13" style="32" customWidth="1"/>
    <col min="11789" max="11789" width="14.5703125" style="32" customWidth="1"/>
    <col min="11790" max="12032" width="9.140625" style="32"/>
    <col min="12033" max="12033" width="4.5703125" style="32" customWidth="1"/>
    <col min="12034" max="12034" width="9.7109375" style="32" customWidth="1"/>
    <col min="12035" max="12035" width="37" style="32" customWidth="1"/>
    <col min="12036" max="12041" width="7.28515625" style="32" customWidth="1"/>
    <col min="12042" max="12042" width="9.5703125" style="32" customWidth="1"/>
    <col min="12043" max="12043" width="10.28515625" style="32" customWidth="1"/>
    <col min="12044" max="12044" width="13" style="32" customWidth="1"/>
    <col min="12045" max="12045" width="14.5703125" style="32" customWidth="1"/>
    <col min="12046" max="12288" width="9.140625" style="32"/>
    <col min="12289" max="12289" width="4.5703125" style="32" customWidth="1"/>
    <col min="12290" max="12290" width="9.7109375" style="32" customWidth="1"/>
    <col min="12291" max="12291" width="37" style="32" customWidth="1"/>
    <col min="12292" max="12297" width="7.28515625" style="32" customWidth="1"/>
    <col min="12298" max="12298" width="9.5703125" style="32" customWidth="1"/>
    <col min="12299" max="12299" width="10.28515625" style="32" customWidth="1"/>
    <col min="12300" max="12300" width="13" style="32" customWidth="1"/>
    <col min="12301" max="12301" width="14.5703125" style="32" customWidth="1"/>
    <col min="12302" max="12544" width="9.140625" style="32"/>
    <col min="12545" max="12545" width="4.5703125" style="32" customWidth="1"/>
    <col min="12546" max="12546" width="9.7109375" style="32" customWidth="1"/>
    <col min="12547" max="12547" width="37" style="32" customWidth="1"/>
    <col min="12548" max="12553" width="7.28515625" style="32" customWidth="1"/>
    <col min="12554" max="12554" width="9.5703125" style="32" customWidth="1"/>
    <col min="12555" max="12555" width="10.28515625" style="32" customWidth="1"/>
    <col min="12556" max="12556" width="13" style="32" customWidth="1"/>
    <col min="12557" max="12557" width="14.5703125" style="32" customWidth="1"/>
    <col min="12558" max="12800" width="9.140625" style="32"/>
    <col min="12801" max="12801" width="4.5703125" style="32" customWidth="1"/>
    <col min="12802" max="12802" width="9.7109375" style="32" customWidth="1"/>
    <col min="12803" max="12803" width="37" style="32" customWidth="1"/>
    <col min="12804" max="12809" width="7.28515625" style="32" customWidth="1"/>
    <col min="12810" max="12810" width="9.5703125" style="32" customWidth="1"/>
    <col min="12811" max="12811" width="10.28515625" style="32" customWidth="1"/>
    <col min="12812" max="12812" width="13" style="32" customWidth="1"/>
    <col min="12813" max="12813" width="14.5703125" style="32" customWidth="1"/>
    <col min="12814" max="13056" width="9.140625" style="32"/>
    <col min="13057" max="13057" width="4.5703125" style="32" customWidth="1"/>
    <col min="13058" max="13058" width="9.7109375" style="32" customWidth="1"/>
    <col min="13059" max="13059" width="37" style="32" customWidth="1"/>
    <col min="13060" max="13065" width="7.28515625" style="32" customWidth="1"/>
    <col min="13066" max="13066" width="9.5703125" style="32" customWidth="1"/>
    <col min="13067" max="13067" width="10.28515625" style="32" customWidth="1"/>
    <col min="13068" max="13068" width="13" style="32" customWidth="1"/>
    <col min="13069" max="13069" width="14.5703125" style="32" customWidth="1"/>
    <col min="13070" max="13312" width="9.140625" style="32"/>
    <col min="13313" max="13313" width="4.5703125" style="32" customWidth="1"/>
    <col min="13314" max="13314" width="9.7109375" style="32" customWidth="1"/>
    <col min="13315" max="13315" width="37" style="32" customWidth="1"/>
    <col min="13316" max="13321" width="7.28515625" style="32" customWidth="1"/>
    <col min="13322" max="13322" width="9.5703125" style="32" customWidth="1"/>
    <col min="13323" max="13323" width="10.28515625" style="32" customWidth="1"/>
    <col min="13324" max="13324" width="13" style="32" customWidth="1"/>
    <col min="13325" max="13325" width="14.5703125" style="32" customWidth="1"/>
    <col min="13326" max="13568" width="9.140625" style="32"/>
    <col min="13569" max="13569" width="4.5703125" style="32" customWidth="1"/>
    <col min="13570" max="13570" width="9.7109375" style="32" customWidth="1"/>
    <col min="13571" max="13571" width="37" style="32" customWidth="1"/>
    <col min="13572" max="13577" width="7.28515625" style="32" customWidth="1"/>
    <col min="13578" max="13578" width="9.5703125" style="32" customWidth="1"/>
    <col min="13579" max="13579" width="10.28515625" style="32" customWidth="1"/>
    <col min="13580" max="13580" width="13" style="32" customWidth="1"/>
    <col min="13581" max="13581" width="14.5703125" style="32" customWidth="1"/>
    <col min="13582" max="13824" width="9.140625" style="32"/>
    <col min="13825" max="13825" width="4.5703125" style="32" customWidth="1"/>
    <col min="13826" max="13826" width="9.7109375" style="32" customWidth="1"/>
    <col min="13827" max="13827" width="37" style="32" customWidth="1"/>
    <col min="13828" max="13833" width="7.28515625" style="32" customWidth="1"/>
    <col min="13834" max="13834" width="9.5703125" style="32" customWidth="1"/>
    <col min="13835" max="13835" width="10.28515625" style="32" customWidth="1"/>
    <col min="13836" max="13836" width="13" style="32" customWidth="1"/>
    <col min="13837" max="13837" width="14.5703125" style="32" customWidth="1"/>
    <col min="13838" max="14080" width="9.140625" style="32"/>
    <col min="14081" max="14081" width="4.5703125" style="32" customWidth="1"/>
    <col min="14082" max="14082" width="9.7109375" style="32" customWidth="1"/>
    <col min="14083" max="14083" width="37" style="32" customWidth="1"/>
    <col min="14084" max="14089" width="7.28515625" style="32" customWidth="1"/>
    <col min="14090" max="14090" width="9.5703125" style="32" customWidth="1"/>
    <col min="14091" max="14091" width="10.28515625" style="32" customWidth="1"/>
    <col min="14092" max="14092" width="13" style="32" customWidth="1"/>
    <col min="14093" max="14093" width="14.5703125" style="32" customWidth="1"/>
    <col min="14094" max="14336" width="9.140625" style="32"/>
    <col min="14337" max="14337" width="4.5703125" style="32" customWidth="1"/>
    <col min="14338" max="14338" width="9.7109375" style="32" customWidth="1"/>
    <col min="14339" max="14339" width="37" style="32" customWidth="1"/>
    <col min="14340" max="14345" width="7.28515625" style="32" customWidth="1"/>
    <col min="14346" max="14346" width="9.5703125" style="32" customWidth="1"/>
    <col min="14347" max="14347" width="10.28515625" style="32" customWidth="1"/>
    <col min="14348" max="14348" width="13" style="32" customWidth="1"/>
    <col min="14349" max="14349" width="14.5703125" style="32" customWidth="1"/>
    <col min="14350" max="14592" width="9.140625" style="32"/>
    <col min="14593" max="14593" width="4.5703125" style="32" customWidth="1"/>
    <col min="14594" max="14594" width="9.7109375" style="32" customWidth="1"/>
    <col min="14595" max="14595" width="37" style="32" customWidth="1"/>
    <col min="14596" max="14601" width="7.28515625" style="32" customWidth="1"/>
    <col min="14602" max="14602" width="9.5703125" style="32" customWidth="1"/>
    <col min="14603" max="14603" width="10.28515625" style="32" customWidth="1"/>
    <col min="14604" max="14604" width="13" style="32" customWidth="1"/>
    <col min="14605" max="14605" width="14.5703125" style="32" customWidth="1"/>
    <col min="14606" max="14848" width="9.140625" style="32"/>
    <col min="14849" max="14849" width="4.5703125" style="32" customWidth="1"/>
    <col min="14850" max="14850" width="9.7109375" style="32" customWidth="1"/>
    <col min="14851" max="14851" width="37" style="32" customWidth="1"/>
    <col min="14852" max="14857" width="7.28515625" style="32" customWidth="1"/>
    <col min="14858" max="14858" width="9.5703125" style="32" customWidth="1"/>
    <col min="14859" max="14859" width="10.28515625" style="32" customWidth="1"/>
    <col min="14860" max="14860" width="13" style="32" customWidth="1"/>
    <col min="14861" max="14861" width="14.5703125" style="32" customWidth="1"/>
    <col min="14862" max="15104" width="9.140625" style="32"/>
    <col min="15105" max="15105" width="4.5703125" style="32" customWidth="1"/>
    <col min="15106" max="15106" width="9.7109375" style="32" customWidth="1"/>
    <col min="15107" max="15107" width="37" style="32" customWidth="1"/>
    <col min="15108" max="15113" width="7.28515625" style="32" customWidth="1"/>
    <col min="15114" max="15114" width="9.5703125" style="32" customWidth="1"/>
    <col min="15115" max="15115" width="10.28515625" style="32" customWidth="1"/>
    <col min="15116" max="15116" width="13" style="32" customWidth="1"/>
    <col min="15117" max="15117" width="14.5703125" style="32" customWidth="1"/>
    <col min="15118" max="15360" width="9.140625" style="32"/>
    <col min="15361" max="15361" width="4.5703125" style="32" customWidth="1"/>
    <col min="15362" max="15362" width="9.7109375" style="32" customWidth="1"/>
    <col min="15363" max="15363" width="37" style="32" customWidth="1"/>
    <col min="15364" max="15369" width="7.28515625" style="32" customWidth="1"/>
    <col min="15370" max="15370" width="9.5703125" style="32" customWidth="1"/>
    <col min="15371" max="15371" width="10.28515625" style="32" customWidth="1"/>
    <col min="15372" max="15372" width="13" style="32" customWidth="1"/>
    <col min="15373" max="15373" width="14.5703125" style="32" customWidth="1"/>
    <col min="15374" max="15616" width="9.140625" style="32"/>
    <col min="15617" max="15617" width="4.5703125" style="32" customWidth="1"/>
    <col min="15618" max="15618" width="9.7109375" style="32" customWidth="1"/>
    <col min="15619" max="15619" width="37" style="32" customWidth="1"/>
    <col min="15620" max="15625" width="7.28515625" style="32" customWidth="1"/>
    <col min="15626" max="15626" width="9.5703125" style="32" customWidth="1"/>
    <col min="15627" max="15627" width="10.28515625" style="32" customWidth="1"/>
    <col min="15628" max="15628" width="13" style="32" customWidth="1"/>
    <col min="15629" max="15629" width="14.5703125" style="32" customWidth="1"/>
    <col min="15630" max="15872" width="9.140625" style="32"/>
    <col min="15873" max="15873" width="4.5703125" style="32" customWidth="1"/>
    <col min="15874" max="15874" width="9.7109375" style="32" customWidth="1"/>
    <col min="15875" max="15875" width="37" style="32" customWidth="1"/>
    <col min="15876" max="15881" width="7.28515625" style="32" customWidth="1"/>
    <col min="15882" max="15882" width="9.5703125" style="32" customWidth="1"/>
    <col min="15883" max="15883" width="10.28515625" style="32" customWidth="1"/>
    <col min="15884" max="15884" width="13" style="32" customWidth="1"/>
    <col min="15885" max="15885" width="14.5703125" style="32" customWidth="1"/>
    <col min="15886" max="16128" width="9.140625" style="32"/>
    <col min="16129" max="16129" width="4.5703125" style="32" customWidth="1"/>
    <col min="16130" max="16130" width="9.7109375" style="32" customWidth="1"/>
    <col min="16131" max="16131" width="37" style="32" customWidth="1"/>
    <col min="16132" max="16137" width="7.28515625" style="32" customWidth="1"/>
    <col min="16138" max="16138" width="9.5703125" style="32" customWidth="1"/>
    <col min="16139" max="16139" width="10.28515625" style="32" customWidth="1"/>
    <col min="16140" max="16140" width="13" style="32" customWidth="1"/>
    <col min="16141" max="16141" width="14.5703125" style="32" customWidth="1"/>
    <col min="16142" max="16384" width="9.140625" style="32"/>
  </cols>
  <sheetData>
    <row r="1" spans="1:13" ht="38.25" x14ac:dyDescent="0.2">
      <c r="A1" s="33" t="s">
        <v>29</v>
      </c>
      <c r="B1" s="33" t="s">
        <v>41</v>
      </c>
      <c r="C1" s="33" t="s">
        <v>42</v>
      </c>
      <c r="D1" s="34" t="s">
        <v>43</v>
      </c>
      <c r="E1" s="34" t="s">
        <v>44</v>
      </c>
      <c r="F1" s="34" t="s">
        <v>45</v>
      </c>
      <c r="G1" s="40" t="s">
        <v>46</v>
      </c>
      <c r="H1" s="40" t="s">
        <v>47</v>
      </c>
      <c r="I1" s="40" t="s">
        <v>48</v>
      </c>
      <c r="J1" s="40" t="s">
        <v>49</v>
      </c>
      <c r="K1" s="40" t="s">
        <v>50</v>
      </c>
      <c r="L1" s="34" t="s">
        <v>51</v>
      </c>
      <c r="M1" s="34" t="s">
        <v>52</v>
      </c>
    </row>
    <row r="2" spans="1:13" ht="409.5" x14ac:dyDescent="0.2">
      <c r="A2" s="35">
        <v>1</v>
      </c>
      <c r="B2" s="36" t="s">
        <v>300</v>
      </c>
      <c r="C2" s="35" t="s">
        <v>301</v>
      </c>
      <c r="D2" s="36">
        <v>1</v>
      </c>
      <c r="E2" s="35" t="s">
        <v>96</v>
      </c>
      <c r="F2" s="35">
        <v>50</v>
      </c>
      <c r="G2" s="41">
        <v>0</v>
      </c>
      <c r="H2" s="41">
        <v>0</v>
      </c>
      <c r="I2" s="41">
        <v>0</v>
      </c>
      <c r="J2" s="44">
        <f>ROUND(G2*D2,0)</f>
        <v>0</v>
      </c>
      <c r="K2" s="44">
        <f>ROUND((H2+I2)*D2,0)</f>
        <v>0</v>
      </c>
      <c r="L2" s="37"/>
      <c r="M2" s="37"/>
    </row>
    <row r="3" spans="1:13" s="38" customFormat="1" ht="14.25" x14ac:dyDescent="0.2">
      <c r="C3" s="38" t="s">
        <v>57</v>
      </c>
      <c r="G3" s="42"/>
      <c r="H3" s="42"/>
      <c r="I3" s="42"/>
      <c r="J3" s="45">
        <f>ROUND(SUM(J2:J2),0)</f>
        <v>0</v>
      </c>
      <c r="K3" s="45">
        <f>ROUND(SUM(K2:K2),0)</f>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D27" sqref="D27"/>
    </sheetView>
  </sheetViews>
  <sheetFormatPr defaultRowHeight="12.75" x14ac:dyDescent="0.2"/>
  <cols>
    <col min="1" max="1" width="47.28515625" style="32" customWidth="1"/>
    <col min="2" max="2" width="11.85546875" style="32" customWidth="1"/>
    <col min="3" max="4" width="15.42578125" style="43" customWidth="1"/>
    <col min="5" max="256" width="9.140625" style="32"/>
    <col min="257" max="257" width="47.28515625" style="32" customWidth="1"/>
    <col min="258" max="258" width="11.85546875" style="32" customWidth="1"/>
    <col min="259" max="260" width="15.42578125" style="32" customWidth="1"/>
    <col min="261" max="512" width="9.140625" style="32"/>
    <col min="513" max="513" width="47.28515625" style="32" customWidth="1"/>
    <col min="514" max="514" width="11.85546875" style="32" customWidth="1"/>
    <col min="515" max="516" width="15.42578125" style="32" customWidth="1"/>
    <col min="517" max="768" width="9.140625" style="32"/>
    <col min="769" max="769" width="47.28515625" style="32" customWidth="1"/>
    <col min="770" max="770" width="11.85546875" style="32" customWidth="1"/>
    <col min="771" max="772" width="15.42578125" style="32" customWidth="1"/>
    <col min="773" max="1024" width="9.140625" style="32"/>
    <col min="1025" max="1025" width="47.28515625" style="32" customWidth="1"/>
    <col min="1026" max="1026" width="11.85546875" style="32" customWidth="1"/>
    <col min="1027" max="1028" width="15.42578125" style="32" customWidth="1"/>
    <col min="1029" max="1280" width="9.140625" style="32"/>
    <col min="1281" max="1281" width="47.28515625" style="32" customWidth="1"/>
    <col min="1282" max="1282" width="11.85546875" style="32" customWidth="1"/>
    <col min="1283" max="1284" width="15.42578125" style="32" customWidth="1"/>
    <col min="1285" max="1536" width="9.140625" style="32"/>
    <col min="1537" max="1537" width="47.28515625" style="32" customWidth="1"/>
    <col min="1538" max="1538" width="11.85546875" style="32" customWidth="1"/>
    <col min="1539" max="1540" width="15.42578125" style="32" customWidth="1"/>
    <col min="1541" max="1792" width="9.140625" style="32"/>
    <col min="1793" max="1793" width="47.28515625" style="32" customWidth="1"/>
    <col min="1794" max="1794" width="11.85546875" style="32" customWidth="1"/>
    <col min="1795" max="1796" width="15.42578125" style="32" customWidth="1"/>
    <col min="1797" max="2048" width="9.140625" style="32"/>
    <col min="2049" max="2049" width="47.28515625" style="32" customWidth="1"/>
    <col min="2050" max="2050" width="11.85546875" style="32" customWidth="1"/>
    <col min="2051" max="2052" width="15.42578125" style="32" customWidth="1"/>
    <col min="2053" max="2304" width="9.140625" style="32"/>
    <col min="2305" max="2305" width="47.28515625" style="32" customWidth="1"/>
    <col min="2306" max="2306" width="11.85546875" style="32" customWidth="1"/>
    <col min="2307" max="2308" width="15.42578125" style="32" customWidth="1"/>
    <col min="2309" max="2560" width="9.140625" style="32"/>
    <col min="2561" max="2561" width="47.28515625" style="32" customWidth="1"/>
    <col min="2562" max="2562" width="11.85546875" style="32" customWidth="1"/>
    <col min="2563" max="2564" width="15.42578125" style="32" customWidth="1"/>
    <col min="2565" max="2816" width="9.140625" style="32"/>
    <col min="2817" max="2817" width="47.28515625" style="32" customWidth="1"/>
    <col min="2818" max="2818" width="11.85546875" style="32" customWidth="1"/>
    <col min="2819" max="2820" width="15.42578125" style="32" customWidth="1"/>
    <col min="2821" max="3072" width="9.140625" style="32"/>
    <col min="3073" max="3073" width="47.28515625" style="32" customWidth="1"/>
    <col min="3074" max="3074" width="11.85546875" style="32" customWidth="1"/>
    <col min="3075" max="3076" width="15.42578125" style="32" customWidth="1"/>
    <col min="3077" max="3328" width="9.140625" style="32"/>
    <col min="3329" max="3329" width="47.28515625" style="32" customWidth="1"/>
    <col min="3330" max="3330" width="11.85546875" style="32" customWidth="1"/>
    <col min="3331" max="3332" width="15.42578125" style="32" customWidth="1"/>
    <col min="3333" max="3584" width="9.140625" style="32"/>
    <col min="3585" max="3585" width="47.28515625" style="32" customWidth="1"/>
    <col min="3586" max="3586" width="11.85546875" style="32" customWidth="1"/>
    <col min="3587" max="3588" width="15.42578125" style="32" customWidth="1"/>
    <col min="3589" max="3840" width="9.140625" style="32"/>
    <col min="3841" max="3841" width="47.28515625" style="32" customWidth="1"/>
    <col min="3842" max="3842" width="11.85546875" style="32" customWidth="1"/>
    <col min="3843" max="3844" width="15.42578125" style="32" customWidth="1"/>
    <col min="3845" max="4096" width="9.140625" style="32"/>
    <col min="4097" max="4097" width="47.28515625" style="32" customWidth="1"/>
    <col min="4098" max="4098" width="11.85546875" style="32" customWidth="1"/>
    <col min="4099" max="4100" width="15.42578125" style="32" customWidth="1"/>
    <col min="4101" max="4352" width="9.140625" style="32"/>
    <col min="4353" max="4353" width="47.28515625" style="32" customWidth="1"/>
    <col min="4354" max="4354" width="11.85546875" style="32" customWidth="1"/>
    <col min="4355" max="4356" width="15.42578125" style="32" customWidth="1"/>
    <col min="4357" max="4608" width="9.140625" style="32"/>
    <col min="4609" max="4609" width="47.28515625" style="32" customWidth="1"/>
    <col min="4610" max="4610" width="11.85546875" style="32" customWidth="1"/>
    <col min="4611" max="4612" width="15.42578125" style="32" customWidth="1"/>
    <col min="4613" max="4864" width="9.140625" style="32"/>
    <col min="4865" max="4865" width="47.28515625" style="32" customWidth="1"/>
    <col min="4866" max="4866" width="11.85546875" style="32" customWidth="1"/>
    <col min="4867" max="4868" width="15.42578125" style="32" customWidth="1"/>
    <col min="4869" max="5120" width="9.140625" style="32"/>
    <col min="5121" max="5121" width="47.28515625" style="32" customWidth="1"/>
    <col min="5122" max="5122" width="11.85546875" style="32" customWidth="1"/>
    <col min="5123" max="5124" width="15.42578125" style="32" customWidth="1"/>
    <col min="5125" max="5376" width="9.140625" style="32"/>
    <col min="5377" max="5377" width="47.28515625" style="32" customWidth="1"/>
    <col min="5378" max="5378" width="11.85546875" style="32" customWidth="1"/>
    <col min="5379" max="5380" width="15.42578125" style="32" customWidth="1"/>
    <col min="5381" max="5632" width="9.140625" style="32"/>
    <col min="5633" max="5633" width="47.28515625" style="32" customWidth="1"/>
    <col min="5634" max="5634" width="11.85546875" style="32" customWidth="1"/>
    <col min="5635" max="5636" width="15.42578125" style="32" customWidth="1"/>
    <col min="5637" max="5888" width="9.140625" style="32"/>
    <col min="5889" max="5889" width="47.28515625" style="32" customWidth="1"/>
    <col min="5890" max="5890" width="11.85546875" style="32" customWidth="1"/>
    <col min="5891" max="5892" width="15.42578125" style="32" customWidth="1"/>
    <col min="5893" max="6144" width="9.140625" style="32"/>
    <col min="6145" max="6145" width="47.28515625" style="32" customWidth="1"/>
    <col min="6146" max="6146" width="11.85546875" style="32" customWidth="1"/>
    <col min="6147" max="6148" width="15.42578125" style="32" customWidth="1"/>
    <col min="6149" max="6400" width="9.140625" style="32"/>
    <col min="6401" max="6401" width="47.28515625" style="32" customWidth="1"/>
    <col min="6402" max="6402" width="11.85546875" style="32" customWidth="1"/>
    <col min="6403" max="6404" width="15.42578125" style="32" customWidth="1"/>
    <col min="6405" max="6656" width="9.140625" style="32"/>
    <col min="6657" max="6657" width="47.28515625" style="32" customWidth="1"/>
    <col min="6658" max="6658" width="11.85546875" style="32" customWidth="1"/>
    <col min="6659" max="6660" width="15.42578125" style="32" customWidth="1"/>
    <col min="6661" max="6912" width="9.140625" style="32"/>
    <col min="6913" max="6913" width="47.28515625" style="32" customWidth="1"/>
    <col min="6914" max="6914" width="11.85546875" style="32" customWidth="1"/>
    <col min="6915" max="6916" width="15.42578125" style="32" customWidth="1"/>
    <col min="6917" max="7168" width="9.140625" style="32"/>
    <col min="7169" max="7169" width="47.28515625" style="32" customWidth="1"/>
    <col min="7170" max="7170" width="11.85546875" style="32" customWidth="1"/>
    <col min="7171" max="7172" width="15.42578125" style="32" customWidth="1"/>
    <col min="7173" max="7424" width="9.140625" style="32"/>
    <col min="7425" max="7425" width="47.28515625" style="32" customWidth="1"/>
    <col min="7426" max="7426" width="11.85546875" style="32" customWidth="1"/>
    <col min="7427" max="7428" width="15.42578125" style="32" customWidth="1"/>
    <col min="7429" max="7680" width="9.140625" style="32"/>
    <col min="7681" max="7681" width="47.28515625" style="32" customWidth="1"/>
    <col min="7682" max="7682" width="11.85546875" style="32" customWidth="1"/>
    <col min="7683" max="7684" width="15.42578125" style="32" customWidth="1"/>
    <col min="7685" max="7936" width="9.140625" style="32"/>
    <col min="7937" max="7937" width="47.28515625" style="32" customWidth="1"/>
    <col min="7938" max="7938" width="11.85546875" style="32" customWidth="1"/>
    <col min="7939" max="7940" width="15.42578125" style="32" customWidth="1"/>
    <col min="7941" max="8192" width="9.140625" style="32"/>
    <col min="8193" max="8193" width="47.28515625" style="32" customWidth="1"/>
    <col min="8194" max="8194" width="11.85546875" style="32" customWidth="1"/>
    <col min="8195" max="8196" width="15.42578125" style="32" customWidth="1"/>
    <col min="8197" max="8448" width="9.140625" style="32"/>
    <col min="8449" max="8449" width="47.28515625" style="32" customWidth="1"/>
    <col min="8450" max="8450" width="11.85546875" style="32" customWidth="1"/>
    <col min="8451" max="8452" width="15.42578125" style="32" customWidth="1"/>
    <col min="8453" max="8704" width="9.140625" style="32"/>
    <col min="8705" max="8705" width="47.28515625" style="32" customWidth="1"/>
    <col min="8706" max="8706" width="11.85546875" style="32" customWidth="1"/>
    <col min="8707" max="8708" width="15.42578125" style="32" customWidth="1"/>
    <col min="8709" max="8960" width="9.140625" style="32"/>
    <col min="8961" max="8961" width="47.28515625" style="32" customWidth="1"/>
    <col min="8962" max="8962" width="11.85546875" style="32" customWidth="1"/>
    <col min="8963" max="8964" width="15.42578125" style="32" customWidth="1"/>
    <col min="8965" max="9216" width="9.140625" style="32"/>
    <col min="9217" max="9217" width="47.28515625" style="32" customWidth="1"/>
    <col min="9218" max="9218" width="11.85546875" style="32" customWidth="1"/>
    <col min="9219" max="9220" width="15.42578125" style="32" customWidth="1"/>
    <col min="9221" max="9472" width="9.140625" style="32"/>
    <col min="9473" max="9473" width="47.28515625" style="32" customWidth="1"/>
    <col min="9474" max="9474" width="11.85546875" style="32" customWidth="1"/>
    <col min="9475" max="9476" width="15.42578125" style="32" customWidth="1"/>
    <col min="9477" max="9728" width="9.140625" style="32"/>
    <col min="9729" max="9729" width="47.28515625" style="32" customWidth="1"/>
    <col min="9730" max="9730" width="11.85546875" style="32" customWidth="1"/>
    <col min="9731" max="9732" width="15.42578125" style="32" customWidth="1"/>
    <col min="9733" max="9984" width="9.140625" style="32"/>
    <col min="9985" max="9985" width="47.28515625" style="32" customWidth="1"/>
    <col min="9986" max="9986" width="11.85546875" style="32" customWidth="1"/>
    <col min="9987" max="9988" width="15.42578125" style="32" customWidth="1"/>
    <col min="9989" max="10240" width="9.140625" style="32"/>
    <col min="10241" max="10241" width="47.28515625" style="32" customWidth="1"/>
    <col min="10242" max="10242" width="11.85546875" style="32" customWidth="1"/>
    <col min="10243" max="10244" width="15.42578125" style="32" customWidth="1"/>
    <col min="10245" max="10496" width="9.140625" style="32"/>
    <col min="10497" max="10497" width="47.28515625" style="32" customWidth="1"/>
    <col min="10498" max="10498" width="11.85546875" style="32" customWidth="1"/>
    <col min="10499" max="10500" width="15.42578125" style="32" customWidth="1"/>
    <col min="10501" max="10752" width="9.140625" style="32"/>
    <col min="10753" max="10753" width="47.28515625" style="32" customWidth="1"/>
    <col min="10754" max="10754" width="11.85546875" style="32" customWidth="1"/>
    <col min="10755" max="10756" width="15.42578125" style="32" customWidth="1"/>
    <col min="10757" max="11008" width="9.140625" style="32"/>
    <col min="11009" max="11009" width="47.28515625" style="32" customWidth="1"/>
    <col min="11010" max="11010" width="11.85546875" style="32" customWidth="1"/>
    <col min="11011" max="11012" width="15.42578125" style="32" customWidth="1"/>
    <col min="11013" max="11264" width="9.140625" style="32"/>
    <col min="11265" max="11265" width="47.28515625" style="32" customWidth="1"/>
    <col min="11266" max="11266" width="11.85546875" style="32" customWidth="1"/>
    <col min="11267" max="11268" width="15.42578125" style="32" customWidth="1"/>
    <col min="11269" max="11520" width="9.140625" style="32"/>
    <col min="11521" max="11521" width="47.28515625" style="32" customWidth="1"/>
    <col min="11522" max="11522" width="11.85546875" style="32" customWidth="1"/>
    <col min="11523" max="11524" width="15.42578125" style="32" customWidth="1"/>
    <col min="11525" max="11776" width="9.140625" style="32"/>
    <col min="11777" max="11777" width="47.28515625" style="32" customWidth="1"/>
    <col min="11778" max="11778" width="11.85546875" style="32" customWidth="1"/>
    <col min="11779" max="11780" width="15.42578125" style="32" customWidth="1"/>
    <col min="11781" max="12032" width="9.140625" style="32"/>
    <col min="12033" max="12033" width="47.28515625" style="32" customWidth="1"/>
    <col min="12034" max="12034" width="11.85546875" style="32" customWidth="1"/>
    <col min="12035" max="12036" width="15.42578125" style="32" customWidth="1"/>
    <col min="12037" max="12288" width="9.140625" style="32"/>
    <col min="12289" max="12289" width="47.28515625" style="32" customWidth="1"/>
    <col min="12290" max="12290" width="11.85546875" style="32" customWidth="1"/>
    <col min="12291" max="12292" width="15.42578125" style="32" customWidth="1"/>
    <col min="12293" max="12544" width="9.140625" style="32"/>
    <col min="12545" max="12545" width="47.28515625" style="32" customWidth="1"/>
    <col min="12546" max="12546" width="11.85546875" style="32" customWidth="1"/>
    <col min="12547" max="12548" width="15.42578125" style="32" customWidth="1"/>
    <col min="12549" max="12800" width="9.140625" style="32"/>
    <col min="12801" max="12801" width="47.28515625" style="32" customWidth="1"/>
    <col min="12802" max="12802" width="11.85546875" style="32" customWidth="1"/>
    <col min="12803" max="12804" width="15.42578125" style="32" customWidth="1"/>
    <col min="12805" max="13056" width="9.140625" style="32"/>
    <col min="13057" max="13057" width="47.28515625" style="32" customWidth="1"/>
    <col min="13058" max="13058" width="11.85546875" style="32" customWidth="1"/>
    <col min="13059" max="13060" width="15.42578125" style="32" customWidth="1"/>
    <col min="13061" max="13312" width="9.140625" style="32"/>
    <col min="13313" max="13313" width="47.28515625" style="32" customWidth="1"/>
    <col min="13314" max="13314" width="11.85546875" style="32" customWidth="1"/>
    <col min="13315" max="13316" width="15.42578125" style="32" customWidth="1"/>
    <col min="13317" max="13568" width="9.140625" style="32"/>
    <col min="13569" max="13569" width="47.28515625" style="32" customWidth="1"/>
    <col min="13570" max="13570" width="11.85546875" style="32" customWidth="1"/>
    <col min="13571" max="13572" width="15.42578125" style="32" customWidth="1"/>
    <col min="13573" max="13824" width="9.140625" style="32"/>
    <col min="13825" max="13825" width="47.28515625" style="32" customWidth="1"/>
    <col min="13826" max="13826" width="11.85546875" style="32" customWidth="1"/>
    <col min="13827" max="13828" width="15.42578125" style="32" customWidth="1"/>
    <col min="13829" max="14080" width="9.140625" style="32"/>
    <col min="14081" max="14081" width="47.28515625" style="32" customWidth="1"/>
    <col min="14082" max="14082" width="11.85546875" style="32" customWidth="1"/>
    <col min="14083" max="14084" width="15.42578125" style="32" customWidth="1"/>
    <col min="14085" max="14336" width="9.140625" style="32"/>
    <col min="14337" max="14337" width="47.28515625" style="32" customWidth="1"/>
    <col min="14338" max="14338" width="11.85546875" style="32" customWidth="1"/>
    <col min="14339" max="14340" width="15.42578125" style="32" customWidth="1"/>
    <col min="14341" max="14592" width="9.140625" style="32"/>
    <col min="14593" max="14593" width="47.28515625" style="32" customWidth="1"/>
    <col min="14594" max="14594" width="11.85546875" style="32" customWidth="1"/>
    <col min="14595" max="14596" width="15.42578125" style="32" customWidth="1"/>
    <col min="14597" max="14848" width="9.140625" style="32"/>
    <col min="14849" max="14849" width="47.28515625" style="32" customWidth="1"/>
    <col min="14850" max="14850" width="11.85546875" style="32" customWidth="1"/>
    <col min="14851" max="14852" width="15.42578125" style="32" customWidth="1"/>
    <col min="14853" max="15104" width="9.140625" style="32"/>
    <col min="15105" max="15105" width="47.28515625" style="32" customWidth="1"/>
    <col min="15106" max="15106" width="11.85546875" style="32" customWidth="1"/>
    <col min="15107" max="15108" width="15.42578125" style="32" customWidth="1"/>
    <col min="15109" max="15360" width="9.140625" style="32"/>
    <col min="15361" max="15361" width="47.28515625" style="32" customWidth="1"/>
    <col min="15362" max="15362" width="11.85546875" style="32" customWidth="1"/>
    <col min="15363" max="15364" width="15.42578125" style="32" customWidth="1"/>
    <col min="15365" max="15616" width="9.140625" style="32"/>
    <col min="15617" max="15617" width="47.28515625" style="32" customWidth="1"/>
    <col min="15618" max="15618" width="11.85546875" style="32" customWidth="1"/>
    <col min="15619" max="15620" width="15.42578125" style="32" customWidth="1"/>
    <col min="15621" max="15872" width="9.140625" style="32"/>
    <col min="15873" max="15873" width="47.28515625" style="32" customWidth="1"/>
    <col min="15874" max="15874" width="11.85546875" style="32" customWidth="1"/>
    <col min="15875" max="15876" width="15.42578125" style="32" customWidth="1"/>
    <col min="15877" max="16128" width="9.140625" style="32"/>
    <col min="16129" max="16129" width="47.28515625" style="32" customWidth="1"/>
    <col min="16130" max="16130" width="11.85546875" style="32" customWidth="1"/>
    <col min="16131" max="16132" width="15.42578125" style="32" customWidth="1"/>
    <col min="16133" max="16384" width="9.140625" style="32"/>
  </cols>
  <sheetData>
    <row r="1" spans="1:9" x14ac:dyDescent="0.2">
      <c r="A1" s="155" t="s">
        <v>272</v>
      </c>
      <c r="B1" s="155"/>
      <c r="C1" s="155"/>
      <c r="D1" s="155"/>
      <c r="E1" s="155"/>
      <c r="F1" s="155"/>
      <c r="G1" s="155"/>
      <c r="H1" s="155"/>
      <c r="I1" s="155"/>
    </row>
    <row r="2" spans="1:9" x14ac:dyDescent="0.2">
      <c r="A2" s="155" t="s">
        <v>28</v>
      </c>
      <c r="B2" s="155"/>
      <c r="C2" s="155"/>
      <c r="D2" s="155"/>
      <c r="E2" s="155"/>
      <c r="F2" s="155"/>
      <c r="G2" s="155"/>
      <c r="H2" s="155"/>
      <c r="I2" s="155"/>
    </row>
    <row r="3" spans="1:9" x14ac:dyDescent="0.2">
      <c r="A3" s="156" t="s">
        <v>23</v>
      </c>
      <c r="B3" s="156"/>
      <c r="C3" s="156"/>
      <c r="D3" s="156"/>
      <c r="E3" s="156"/>
      <c r="F3" s="156"/>
      <c r="G3" s="156"/>
      <c r="H3" s="156"/>
      <c r="I3" s="156"/>
    </row>
    <row r="4" spans="1:9" s="102" customFormat="1" ht="76.5" x14ac:dyDescent="0.2">
      <c r="A4" s="74" t="s">
        <v>424</v>
      </c>
      <c r="B4" s="113"/>
      <c r="C4" s="113"/>
      <c r="D4" s="113"/>
      <c r="E4" s="113"/>
      <c r="F4" s="113"/>
      <c r="G4" s="113"/>
      <c r="H4" s="113"/>
      <c r="I4" s="113"/>
    </row>
    <row r="5" spans="1:9" s="102" customFormat="1" ht="63.75" x14ac:dyDescent="0.2">
      <c r="A5" s="71" t="s">
        <v>381</v>
      </c>
      <c r="B5" s="113"/>
      <c r="C5" s="113"/>
      <c r="D5" s="113"/>
      <c r="E5" s="113"/>
      <c r="F5" s="113"/>
      <c r="G5" s="113"/>
      <c r="H5" s="113"/>
      <c r="I5" s="113"/>
    </row>
    <row r="7" spans="1:9" ht="18.75" x14ac:dyDescent="0.2">
      <c r="A7" s="163" t="s">
        <v>3</v>
      </c>
      <c r="B7" s="163"/>
      <c r="C7" s="163"/>
      <c r="D7" s="163"/>
    </row>
    <row r="8" spans="1:9" x14ac:dyDescent="0.2">
      <c r="A8" s="47" t="s">
        <v>0</v>
      </c>
      <c r="B8" s="48"/>
      <c r="C8" s="49" t="s">
        <v>1</v>
      </c>
      <c r="D8" s="49" t="s">
        <v>2</v>
      </c>
    </row>
    <row r="9" spans="1:9" x14ac:dyDescent="0.2">
      <c r="A9" s="50" t="s">
        <v>4</v>
      </c>
      <c r="B9" s="50"/>
      <c r="C9" s="51">
        <f>ROUND('54 víz 00'!C5,0)</f>
        <v>0</v>
      </c>
      <c r="D9" s="51">
        <f>ROUND('54 víz 00'!D5,0)</f>
        <v>0</v>
      </c>
    </row>
    <row r="10" spans="1:9" x14ac:dyDescent="0.2">
      <c r="A10" s="52" t="s">
        <v>5</v>
      </c>
      <c r="B10" s="53">
        <v>0</v>
      </c>
      <c r="C10" s="54">
        <v>0</v>
      </c>
      <c r="D10" s="54">
        <v>0</v>
      </c>
    </row>
    <row r="11" spans="1:9" x14ac:dyDescent="0.2">
      <c r="A11" s="50" t="s">
        <v>6</v>
      </c>
      <c r="B11" s="50"/>
      <c r="C11" s="55">
        <f>C9</f>
        <v>0</v>
      </c>
      <c r="D11" s="55">
        <f>D9</f>
        <v>0</v>
      </c>
    </row>
    <row r="12" spans="1:9" x14ac:dyDescent="0.2">
      <c r="A12" s="50" t="s">
        <v>7</v>
      </c>
      <c r="B12" s="50"/>
      <c r="C12" s="55">
        <f>C9</f>
        <v>0</v>
      </c>
      <c r="D12" s="55">
        <v>0</v>
      </c>
    </row>
    <row r="13" spans="1:9" x14ac:dyDescent="0.2">
      <c r="A13" s="52" t="s">
        <v>8</v>
      </c>
      <c r="B13" s="53">
        <v>0</v>
      </c>
      <c r="C13" s="54">
        <v>0</v>
      </c>
      <c r="D13" s="54">
        <v>0</v>
      </c>
    </row>
    <row r="14" spans="1:9" x14ac:dyDescent="0.2">
      <c r="A14" s="50" t="s">
        <v>9</v>
      </c>
      <c r="B14" s="50"/>
      <c r="C14" s="55">
        <f>C12</f>
        <v>0</v>
      </c>
      <c r="D14" s="55">
        <v>0</v>
      </c>
    </row>
    <row r="15" spans="1:9" x14ac:dyDescent="0.2">
      <c r="A15" s="52" t="s">
        <v>10</v>
      </c>
      <c r="B15" s="53">
        <v>0</v>
      </c>
      <c r="C15" s="54">
        <v>0</v>
      </c>
      <c r="D15" s="54">
        <v>0</v>
      </c>
    </row>
    <row r="16" spans="1:9" x14ac:dyDescent="0.2">
      <c r="A16" s="50" t="s">
        <v>11</v>
      </c>
      <c r="B16" s="50"/>
      <c r="C16" s="55">
        <v>0</v>
      </c>
      <c r="D16" s="55">
        <f>D11</f>
        <v>0</v>
      </c>
    </row>
    <row r="17" spans="1:4" x14ac:dyDescent="0.2">
      <c r="A17" s="52" t="s">
        <v>12</v>
      </c>
      <c r="B17" s="53">
        <v>0</v>
      </c>
      <c r="C17" s="54">
        <v>0</v>
      </c>
      <c r="D17" s="54">
        <v>0</v>
      </c>
    </row>
    <row r="18" spans="1:4" x14ac:dyDescent="0.2">
      <c r="A18" s="50" t="s">
        <v>13</v>
      </c>
      <c r="B18" s="50"/>
      <c r="C18" s="161">
        <f>C14+D16</f>
        <v>0</v>
      </c>
      <c r="D18" s="161"/>
    </row>
    <row r="19" spans="1:4" x14ac:dyDescent="0.2">
      <c r="A19" s="52" t="s">
        <v>14</v>
      </c>
      <c r="B19" s="53">
        <v>0.05</v>
      </c>
      <c r="C19" s="164">
        <f>C18*B19</f>
        <v>0</v>
      </c>
      <c r="D19" s="164"/>
    </row>
    <row r="20" spans="1:4" x14ac:dyDescent="0.2">
      <c r="A20" s="50" t="s">
        <v>15</v>
      </c>
      <c r="B20" s="50"/>
    </row>
    <row r="21" spans="1:4" x14ac:dyDescent="0.2">
      <c r="A21" s="50" t="s">
        <v>16</v>
      </c>
      <c r="B21" s="50"/>
      <c r="C21" s="161">
        <f>C18+C19</f>
        <v>0</v>
      </c>
      <c r="D21" s="161"/>
    </row>
    <row r="22" spans="1:4" x14ac:dyDescent="0.2">
      <c r="A22" s="52" t="s">
        <v>17</v>
      </c>
      <c r="B22" s="53">
        <v>0.27</v>
      </c>
      <c r="C22" s="161">
        <f>C21*B22</f>
        <v>0</v>
      </c>
      <c r="D22" s="161"/>
    </row>
    <row r="23" spans="1:4" ht="14.25" x14ac:dyDescent="0.2">
      <c r="A23" s="56" t="s">
        <v>18</v>
      </c>
      <c r="B23" s="56"/>
      <c r="C23" s="162">
        <f>C21+C22</f>
        <v>0</v>
      </c>
      <c r="D23" s="162"/>
    </row>
    <row r="26" spans="1:4" x14ac:dyDescent="0.2">
      <c r="C26" s="72" t="s">
        <v>382</v>
      </c>
      <c r="D26" s="73">
        <v>43032</v>
      </c>
    </row>
  </sheetData>
  <mergeCells count="9">
    <mergeCell ref="C21:D21"/>
    <mergeCell ref="C22:D22"/>
    <mergeCell ref="C23:D23"/>
    <mergeCell ref="A1:I1"/>
    <mergeCell ref="A2:I2"/>
    <mergeCell ref="A3:I3"/>
    <mergeCell ref="A7:D7"/>
    <mergeCell ref="C18:D18"/>
    <mergeCell ref="C19:D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E11" sqref="E11"/>
    </sheetView>
  </sheetViews>
  <sheetFormatPr defaultRowHeight="12.75" x14ac:dyDescent="0.2"/>
  <cols>
    <col min="1" max="1" width="6.140625" style="32" customWidth="1"/>
    <col min="2" max="2" width="39" style="32" customWidth="1"/>
    <col min="3" max="4" width="14.42578125" style="61" customWidth="1"/>
    <col min="5" max="256" width="9.140625" style="32"/>
    <col min="257" max="257" width="6.140625" style="32" customWidth="1"/>
    <col min="258" max="258" width="39" style="32" customWidth="1"/>
    <col min="259" max="260" width="14.42578125" style="32" customWidth="1"/>
    <col min="261" max="512" width="9.140625" style="32"/>
    <col min="513" max="513" width="6.140625" style="32" customWidth="1"/>
    <col min="514" max="514" width="39" style="32" customWidth="1"/>
    <col min="515" max="516" width="14.42578125" style="32" customWidth="1"/>
    <col min="517" max="768" width="9.140625" style="32"/>
    <col min="769" max="769" width="6.140625" style="32" customWidth="1"/>
    <col min="770" max="770" width="39" style="32" customWidth="1"/>
    <col min="771" max="772" width="14.42578125" style="32" customWidth="1"/>
    <col min="773" max="1024" width="9.140625" style="32"/>
    <col min="1025" max="1025" width="6.140625" style="32" customWidth="1"/>
    <col min="1026" max="1026" width="39" style="32" customWidth="1"/>
    <col min="1027" max="1028" width="14.42578125" style="32" customWidth="1"/>
    <col min="1029" max="1280" width="9.140625" style="32"/>
    <col min="1281" max="1281" width="6.140625" style="32" customWidth="1"/>
    <col min="1282" max="1282" width="39" style="32" customWidth="1"/>
    <col min="1283" max="1284" width="14.42578125" style="32" customWidth="1"/>
    <col min="1285" max="1536" width="9.140625" style="32"/>
    <col min="1537" max="1537" width="6.140625" style="32" customWidth="1"/>
    <col min="1538" max="1538" width="39" style="32" customWidth="1"/>
    <col min="1539" max="1540" width="14.42578125" style="32" customWidth="1"/>
    <col min="1541" max="1792" width="9.140625" style="32"/>
    <col min="1793" max="1793" width="6.140625" style="32" customWidth="1"/>
    <col min="1794" max="1794" width="39" style="32" customWidth="1"/>
    <col min="1795" max="1796" width="14.42578125" style="32" customWidth="1"/>
    <col min="1797" max="2048" width="9.140625" style="32"/>
    <col min="2049" max="2049" width="6.140625" style="32" customWidth="1"/>
    <col min="2050" max="2050" width="39" style="32" customWidth="1"/>
    <col min="2051" max="2052" width="14.42578125" style="32" customWidth="1"/>
    <col min="2053" max="2304" width="9.140625" style="32"/>
    <col min="2305" max="2305" width="6.140625" style="32" customWidth="1"/>
    <col min="2306" max="2306" width="39" style="32" customWidth="1"/>
    <col min="2307" max="2308" width="14.42578125" style="32" customWidth="1"/>
    <col min="2309" max="2560" width="9.140625" style="32"/>
    <col min="2561" max="2561" width="6.140625" style="32" customWidth="1"/>
    <col min="2562" max="2562" width="39" style="32" customWidth="1"/>
    <col min="2563" max="2564" width="14.42578125" style="32" customWidth="1"/>
    <col min="2565" max="2816" width="9.140625" style="32"/>
    <col min="2817" max="2817" width="6.140625" style="32" customWidth="1"/>
    <col min="2818" max="2818" width="39" style="32" customWidth="1"/>
    <col min="2819" max="2820" width="14.42578125" style="32" customWidth="1"/>
    <col min="2821" max="3072" width="9.140625" style="32"/>
    <col min="3073" max="3073" width="6.140625" style="32" customWidth="1"/>
    <col min="3074" max="3074" width="39" style="32" customWidth="1"/>
    <col min="3075" max="3076" width="14.42578125" style="32" customWidth="1"/>
    <col min="3077" max="3328" width="9.140625" style="32"/>
    <col min="3329" max="3329" width="6.140625" style="32" customWidth="1"/>
    <col min="3330" max="3330" width="39" style="32" customWidth="1"/>
    <col min="3331" max="3332" width="14.42578125" style="32" customWidth="1"/>
    <col min="3333" max="3584" width="9.140625" style="32"/>
    <col min="3585" max="3585" width="6.140625" style="32" customWidth="1"/>
    <col min="3586" max="3586" width="39" style="32" customWidth="1"/>
    <col min="3587" max="3588" width="14.42578125" style="32" customWidth="1"/>
    <col min="3589" max="3840" width="9.140625" style="32"/>
    <col min="3841" max="3841" width="6.140625" style="32" customWidth="1"/>
    <col min="3842" max="3842" width="39" style="32" customWidth="1"/>
    <col min="3843" max="3844" width="14.42578125" style="32" customWidth="1"/>
    <col min="3845" max="4096" width="9.140625" style="32"/>
    <col min="4097" max="4097" width="6.140625" style="32" customWidth="1"/>
    <col min="4098" max="4098" width="39" style="32" customWidth="1"/>
    <col min="4099" max="4100" width="14.42578125" style="32" customWidth="1"/>
    <col min="4101" max="4352" width="9.140625" style="32"/>
    <col min="4353" max="4353" width="6.140625" style="32" customWidth="1"/>
    <col min="4354" max="4354" width="39" style="32" customWidth="1"/>
    <col min="4355" max="4356" width="14.42578125" style="32" customWidth="1"/>
    <col min="4357" max="4608" width="9.140625" style="32"/>
    <col min="4609" max="4609" width="6.140625" style="32" customWidth="1"/>
    <col min="4610" max="4610" width="39" style="32" customWidth="1"/>
    <col min="4611" max="4612" width="14.42578125" style="32" customWidth="1"/>
    <col min="4613" max="4864" width="9.140625" style="32"/>
    <col min="4865" max="4865" width="6.140625" style="32" customWidth="1"/>
    <col min="4866" max="4866" width="39" style="32" customWidth="1"/>
    <col min="4867" max="4868" width="14.42578125" style="32" customWidth="1"/>
    <col min="4869" max="5120" width="9.140625" style="32"/>
    <col min="5121" max="5121" width="6.140625" style="32" customWidth="1"/>
    <col min="5122" max="5122" width="39" style="32" customWidth="1"/>
    <col min="5123" max="5124" width="14.42578125" style="32" customWidth="1"/>
    <col min="5125" max="5376" width="9.140625" style="32"/>
    <col min="5377" max="5377" width="6.140625" style="32" customWidth="1"/>
    <col min="5378" max="5378" width="39" style="32" customWidth="1"/>
    <col min="5379" max="5380" width="14.42578125" style="32" customWidth="1"/>
    <col min="5381" max="5632" width="9.140625" style="32"/>
    <col min="5633" max="5633" width="6.140625" style="32" customWidth="1"/>
    <col min="5634" max="5634" width="39" style="32" customWidth="1"/>
    <col min="5635" max="5636" width="14.42578125" style="32" customWidth="1"/>
    <col min="5637" max="5888" width="9.140625" style="32"/>
    <col min="5889" max="5889" width="6.140625" style="32" customWidth="1"/>
    <col min="5890" max="5890" width="39" style="32" customWidth="1"/>
    <col min="5891" max="5892" width="14.42578125" style="32" customWidth="1"/>
    <col min="5893" max="6144" width="9.140625" style="32"/>
    <col min="6145" max="6145" width="6.140625" style="32" customWidth="1"/>
    <col min="6146" max="6146" width="39" style="32" customWidth="1"/>
    <col min="6147" max="6148" width="14.42578125" style="32" customWidth="1"/>
    <col min="6149" max="6400" width="9.140625" style="32"/>
    <col min="6401" max="6401" width="6.140625" style="32" customWidth="1"/>
    <col min="6402" max="6402" width="39" style="32" customWidth="1"/>
    <col min="6403" max="6404" width="14.42578125" style="32" customWidth="1"/>
    <col min="6405" max="6656" width="9.140625" style="32"/>
    <col min="6657" max="6657" width="6.140625" style="32" customWidth="1"/>
    <col min="6658" max="6658" width="39" style="32" customWidth="1"/>
    <col min="6659" max="6660" width="14.42578125" style="32" customWidth="1"/>
    <col min="6661" max="6912" width="9.140625" style="32"/>
    <col min="6913" max="6913" width="6.140625" style="32" customWidth="1"/>
    <col min="6914" max="6914" width="39" style="32" customWidth="1"/>
    <col min="6915" max="6916" width="14.42578125" style="32" customWidth="1"/>
    <col min="6917" max="7168" width="9.140625" style="32"/>
    <col min="7169" max="7169" width="6.140625" style="32" customWidth="1"/>
    <col min="7170" max="7170" width="39" style="32" customWidth="1"/>
    <col min="7171" max="7172" width="14.42578125" style="32" customWidth="1"/>
    <col min="7173" max="7424" width="9.140625" style="32"/>
    <col min="7425" max="7425" width="6.140625" style="32" customWidth="1"/>
    <col min="7426" max="7426" width="39" style="32" customWidth="1"/>
    <col min="7427" max="7428" width="14.42578125" style="32" customWidth="1"/>
    <col min="7429" max="7680" width="9.140625" style="32"/>
    <col min="7681" max="7681" width="6.140625" style="32" customWidth="1"/>
    <col min="7682" max="7682" width="39" style="32" customWidth="1"/>
    <col min="7683" max="7684" width="14.42578125" style="32" customWidth="1"/>
    <col min="7685" max="7936" width="9.140625" style="32"/>
    <col min="7937" max="7937" width="6.140625" style="32" customWidth="1"/>
    <col min="7938" max="7938" width="39" style="32" customWidth="1"/>
    <col min="7939" max="7940" width="14.42578125" style="32" customWidth="1"/>
    <col min="7941" max="8192" width="9.140625" style="32"/>
    <col min="8193" max="8193" width="6.140625" style="32" customWidth="1"/>
    <col min="8194" max="8194" width="39" style="32" customWidth="1"/>
    <col min="8195" max="8196" width="14.42578125" style="32" customWidth="1"/>
    <col min="8197" max="8448" width="9.140625" style="32"/>
    <col min="8449" max="8449" width="6.140625" style="32" customWidth="1"/>
    <col min="8450" max="8450" width="39" style="32" customWidth="1"/>
    <col min="8451" max="8452" width="14.42578125" style="32" customWidth="1"/>
    <col min="8453" max="8704" width="9.140625" style="32"/>
    <col min="8705" max="8705" width="6.140625" style="32" customWidth="1"/>
    <col min="8706" max="8706" width="39" style="32" customWidth="1"/>
    <col min="8707" max="8708" width="14.42578125" style="32" customWidth="1"/>
    <col min="8709" max="8960" width="9.140625" style="32"/>
    <col min="8961" max="8961" width="6.140625" style="32" customWidth="1"/>
    <col min="8962" max="8962" width="39" style="32" customWidth="1"/>
    <col min="8963" max="8964" width="14.42578125" style="32" customWidth="1"/>
    <col min="8965" max="9216" width="9.140625" style="32"/>
    <col min="9217" max="9217" width="6.140625" style="32" customWidth="1"/>
    <col min="9218" max="9218" width="39" style="32" customWidth="1"/>
    <col min="9219" max="9220" width="14.42578125" style="32" customWidth="1"/>
    <col min="9221" max="9472" width="9.140625" style="32"/>
    <col min="9473" max="9473" width="6.140625" style="32" customWidth="1"/>
    <col min="9474" max="9474" width="39" style="32" customWidth="1"/>
    <col min="9475" max="9476" width="14.42578125" style="32" customWidth="1"/>
    <col min="9477" max="9728" width="9.140625" style="32"/>
    <col min="9729" max="9729" width="6.140625" style="32" customWidth="1"/>
    <col min="9730" max="9730" width="39" style="32" customWidth="1"/>
    <col min="9731" max="9732" width="14.42578125" style="32" customWidth="1"/>
    <col min="9733" max="9984" width="9.140625" style="32"/>
    <col min="9985" max="9985" width="6.140625" style="32" customWidth="1"/>
    <col min="9986" max="9986" width="39" style="32" customWidth="1"/>
    <col min="9987" max="9988" width="14.42578125" style="32" customWidth="1"/>
    <col min="9989" max="10240" width="9.140625" style="32"/>
    <col min="10241" max="10241" width="6.140625" style="32" customWidth="1"/>
    <col min="10242" max="10242" width="39" style="32" customWidth="1"/>
    <col min="10243" max="10244" width="14.42578125" style="32" customWidth="1"/>
    <col min="10245" max="10496" width="9.140625" style="32"/>
    <col min="10497" max="10497" width="6.140625" style="32" customWidth="1"/>
    <col min="10498" max="10498" width="39" style="32" customWidth="1"/>
    <col min="10499" max="10500" width="14.42578125" style="32" customWidth="1"/>
    <col min="10501" max="10752" width="9.140625" style="32"/>
    <col min="10753" max="10753" width="6.140625" style="32" customWidth="1"/>
    <col min="10754" max="10754" width="39" style="32" customWidth="1"/>
    <col min="10755" max="10756" width="14.42578125" style="32" customWidth="1"/>
    <col min="10757" max="11008" width="9.140625" style="32"/>
    <col min="11009" max="11009" width="6.140625" style="32" customWidth="1"/>
    <col min="11010" max="11010" width="39" style="32" customWidth="1"/>
    <col min="11011" max="11012" width="14.42578125" style="32" customWidth="1"/>
    <col min="11013" max="11264" width="9.140625" style="32"/>
    <col min="11265" max="11265" width="6.140625" style="32" customWidth="1"/>
    <col min="11266" max="11266" width="39" style="32" customWidth="1"/>
    <col min="11267" max="11268" width="14.42578125" style="32" customWidth="1"/>
    <col min="11269" max="11520" width="9.140625" style="32"/>
    <col min="11521" max="11521" width="6.140625" style="32" customWidth="1"/>
    <col min="11522" max="11522" width="39" style="32" customWidth="1"/>
    <col min="11523" max="11524" width="14.42578125" style="32" customWidth="1"/>
    <col min="11525" max="11776" width="9.140625" style="32"/>
    <col min="11777" max="11777" width="6.140625" style="32" customWidth="1"/>
    <col min="11778" max="11778" width="39" style="32" customWidth="1"/>
    <col min="11779" max="11780" width="14.42578125" style="32" customWidth="1"/>
    <col min="11781" max="12032" width="9.140625" style="32"/>
    <col min="12033" max="12033" width="6.140625" style="32" customWidth="1"/>
    <col min="12034" max="12034" width="39" style="32" customWidth="1"/>
    <col min="12035" max="12036" width="14.42578125" style="32" customWidth="1"/>
    <col min="12037" max="12288" width="9.140625" style="32"/>
    <col min="12289" max="12289" width="6.140625" style="32" customWidth="1"/>
    <col min="12290" max="12290" width="39" style="32" customWidth="1"/>
    <col min="12291" max="12292" width="14.42578125" style="32" customWidth="1"/>
    <col min="12293" max="12544" width="9.140625" style="32"/>
    <col min="12545" max="12545" width="6.140625" style="32" customWidth="1"/>
    <col min="12546" max="12546" width="39" style="32" customWidth="1"/>
    <col min="12547" max="12548" width="14.42578125" style="32" customWidth="1"/>
    <col min="12549" max="12800" width="9.140625" style="32"/>
    <col min="12801" max="12801" width="6.140625" style="32" customWidth="1"/>
    <col min="12802" max="12802" width="39" style="32" customWidth="1"/>
    <col min="12803" max="12804" width="14.42578125" style="32" customWidth="1"/>
    <col min="12805" max="13056" width="9.140625" style="32"/>
    <col min="13057" max="13057" width="6.140625" style="32" customWidth="1"/>
    <col min="13058" max="13058" width="39" style="32" customWidth="1"/>
    <col min="13059" max="13060" width="14.42578125" style="32" customWidth="1"/>
    <col min="13061" max="13312" width="9.140625" style="32"/>
    <col min="13313" max="13313" width="6.140625" style="32" customWidth="1"/>
    <col min="13314" max="13314" width="39" style="32" customWidth="1"/>
    <col min="13315" max="13316" width="14.42578125" style="32" customWidth="1"/>
    <col min="13317" max="13568" width="9.140625" style="32"/>
    <col min="13569" max="13569" width="6.140625" style="32" customWidth="1"/>
    <col min="13570" max="13570" width="39" style="32" customWidth="1"/>
    <col min="13571" max="13572" width="14.42578125" style="32" customWidth="1"/>
    <col min="13573" max="13824" width="9.140625" style="32"/>
    <col min="13825" max="13825" width="6.140625" style="32" customWidth="1"/>
    <col min="13826" max="13826" width="39" style="32" customWidth="1"/>
    <col min="13827" max="13828" width="14.42578125" style="32" customWidth="1"/>
    <col min="13829" max="14080" width="9.140625" style="32"/>
    <col min="14081" max="14081" width="6.140625" style="32" customWidth="1"/>
    <col min="14082" max="14082" width="39" style="32" customWidth="1"/>
    <col min="14083" max="14084" width="14.42578125" style="32" customWidth="1"/>
    <col min="14085" max="14336" width="9.140625" style="32"/>
    <col min="14337" max="14337" width="6.140625" style="32" customWidth="1"/>
    <col min="14338" max="14338" width="39" style="32" customWidth="1"/>
    <col min="14339" max="14340" width="14.42578125" style="32" customWidth="1"/>
    <col min="14341" max="14592" width="9.140625" style="32"/>
    <col min="14593" max="14593" width="6.140625" style="32" customWidth="1"/>
    <col min="14594" max="14594" width="39" style="32" customWidth="1"/>
    <col min="14595" max="14596" width="14.42578125" style="32" customWidth="1"/>
    <col min="14597" max="14848" width="9.140625" style="32"/>
    <col min="14849" max="14849" width="6.140625" style="32" customWidth="1"/>
    <col min="14850" max="14850" width="39" style="32" customWidth="1"/>
    <col min="14851" max="14852" width="14.42578125" style="32" customWidth="1"/>
    <col min="14853" max="15104" width="9.140625" style="32"/>
    <col min="15105" max="15105" width="6.140625" style="32" customWidth="1"/>
    <col min="15106" max="15106" width="39" style="32" customWidth="1"/>
    <col min="15107" max="15108" width="14.42578125" style="32" customWidth="1"/>
    <col min="15109" max="15360" width="9.140625" style="32"/>
    <col min="15361" max="15361" width="6.140625" style="32" customWidth="1"/>
    <col min="15362" max="15362" width="39" style="32" customWidth="1"/>
    <col min="15363" max="15364" width="14.42578125" style="32" customWidth="1"/>
    <col min="15365" max="15616" width="9.140625" style="32"/>
    <col min="15617" max="15617" width="6.140625" style="32" customWidth="1"/>
    <col min="15618" max="15618" width="39" style="32" customWidth="1"/>
    <col min="15619" max="15620" width="14.42578125" style="32" customWidth="1"/>
    <col min="15621" max="15872" width="9.140625" style="32"/>
    <col min="15873" max="15873" width="6.140625" style="32" customWidth="1"/>
    <col min="15874" max="15874" width="39" style="32" customWidth="1"/>
    <col min="15875" max="15876" width="14.42578125" style="32" customWidth="1"/>
    <col min="15877" max="16128" width="9.140625" style="32"/>
    <col min="16129" max="16129" width="6.140625" style="32" customWidth="1"/>
    <col min="16130" max="16130" width="39" style="32" customWidth="1"/>
    <col min="16131" max="16132" width="14.42578125" style="32" customWidth="1"/>
    <col min="16133" max="16384" width="9.140625" style="32"/>
  </cols>
  <sheetData>
    <row r="1" spans="1:4" x14ac:dyDescent="0.2">
      <c r="A1" s="47" t="s">
        <v>29</v>
      </c>
      <c r="B1" s="47" t="s">
        <v>0</v>
      </c>
      <c r="C1" s="57" t="s">
        <v>1</v>
      </c>
      <c r="D1" s="57" t="s">
        <v>2</v>
      </c>
    </row>
    <row r="2" spans="1:4" s="59" customFormat="1" x14ac:dyDescent="0.2">
      <c r="A2" s="50" t="s">
        <v>30</v>
      </c>
      <c r="B2" s="50" t="s">
        <v>31</v>
      </c>
      <c r="C2" s="58">
        <f>ROUND('54 víz 54'!J3,0)</f>
        <v>0</v>
      </c>
      <c r="D2" s="58">
        <f>ROUND('54 víz 54'!K3,0)</f>
        <v>0</v>
      </c>
    </row>
    <row r="3" spans="1:4" s="59" customFormat="1" x14ac:dyDescent="0.2">
      <c r="A3" s="50" t="s">
        <v>34</v>
      </c>
      <c r="B3" s="50" t="s">
        <v>35</v>
      </c>
      <c r="C3" s="58">
        <f>ROUND('54 víz 81'!J4,0)</f>
        <v>0</v>
      </c>
      <c r="D3" s="58">
        <f>ROUND('54 víz 81'!K4,0)</f>
        <v>0</v>
      </c>
    </row>
    <row r="4" spans="1:4" s="59" customFormat="1" ht="25.5" x14ac:dyDescent="0.2">
      <c r="A4" s="50" t="s">
        <v>36</v>
      </c>
      <c r="B4" s="50" t="s">
        <v>37</v>
      </c>
      <c r="C4" s="58">
        <f>ROUND('54 víz 82'!J11,0)</f>
        <v>0</v>
      </c>
      <c r="D4" s="58">
        <f>ROUND('54 víz 82'!K11,0)</f>
        <v>0</v>
      </c>
    </row>
    <row r="5" spans="1:4" s="56" customFormat="1" ht="14.25" x14ac:dyDescent="0.2">
      <c r="B5" s="56" t="s">
        <v>40</v>
      </c>
      <c r="C5" s="60">
        <f>ROUND(SUM(C2:C4),0)</f>
        <v>0</v>
      </c>
      <c r="D5" s="60">
        <f>ROUND(SUM(D2:D4),0)</f>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I8" sqref="I8"/>
    </sheetView>
  </sheetViews>
  <sheetFormatPr defaultRowHeight="12.75" x14ac:dyDescent="0.2"/>
  <cols>
    <col min="1" max="1" width="4.5703125" style="32" customWidth="1"/>
    <col min="2" max="2" width="9.7109375" style="32" customWidth="1"/>
    <col min="3" max="3" width="37" style="32" customWidth="1"/>
    <col min="4" max="6" width="7.140625" style="32" customWidth="1"/>
    <col min="7" max="9" width="7.140625" style="43" customWidth="1"/>
    <col min="10" max="11" width="7.42578125" style="43" customWidth="1"/>
    <col min="12" max="12" width="13.140625" style="32" customWidth="1"/>
    <col min="13" max="13" width="16" style="32" customWidth="1"/>
    <col min="14" max="256" width="9.140625" style="32"/>
    <col min="257" max="257" width="4.5703125" style="32" customWidth="1"/>
    <col min="258" max="258" width="9.7109375" style="32" customWidth="1"/>
    <col min="259" max="259" width="37" style="32" customWidth="1"/>
    <col min="260" max="265" width="7.140625" style="32" customWidth="1"/>
    <col min="266" max="267" width="7.42578125" style="32" customWidth="1"/>
    <col min="268" max="268" width="13.140625" style="32" customWidth="1"/>
    <col min="269" max="269" width="16" style="32" customWidth="1"/>
    <col min="270" max="512" width="9.140625" style="32"/>
    <col min="513" max="513" width="4.5703125" style="32" customWidth="1"/>
    <col min="514" max="514" width="9.7109375" style="32" customWidth="1"/>
    <col min="515" max="515" width="37" style="32" customWidth="1"/>
    <col min="516" max="521" width="7.140625" style="32" customWidth="1"/>
    <col min="522" max="523" width="7.42578125" style="32" customWidth="1"/>
    <col min="524" max="524" width="13.140625" style="32" customWidth="1"/>
    <col min="525" max="525" width="16" style="32" customWidth="1"/>
    <col min="526" max="768" width="9.140625" style="32"/>
    <col min="769" max="769" width="4.5703125" style="32" customWidth="1"/>
    <col min="770" max="770" width="9.7109375" style="32" customWidth="1"/>
    <col min="771" max="771" width="37" style="32" customWidth="1"/>
    <col min="772" max="777" width="7.140625" style="32" customWidth="1"/>
    <col min="778" max="779" width="7.42578125" style="32" customWidth="1"/>
    <col min="780" max="780" width="13.140625" style="32" customWidth="1"/>
    <col min="781" max="781" width="16" style="32" customWidth="1"/>
    <col min="782" max="1024" width="9.140625" style="32"/>
    <col min="1025" max="1025" width="4.5703125" style="32" customWidth="1"/>
    <col min="1026" max="1026" width="9.7109375" style="32" customWidth="1"/>
    <col min="1027" max="1027" width="37" style="32" customWidth="1"/>
    <col min="1028" max="1033" width="7.140625" style="32" customWidth="1"/>
    <col min="1034" max="1035" width="7.42578125" style="32" customWidth="1"/>
    <col min="1036" max="1036" width="13.140625" style="32" customWidth="1"/>
    <col min="1037" max="1037" width="16" style="32" customWidth="1"/>
    <col min="1038" max="1280" width="9.140625" style="32"/>
    <col min="1281" max="1281" width="4.5703125" style="32" customWidth="1"/>
    <col min="1282" max="1282" width="9.7109375" style="32" customWidth="1"/>
    <col min="1283" max="1283" width="37" style="32" customWidth="1"/>
    <col min="1284" max="1289" width="7.140625" style="32" customWidth="1"/>
    <col min="1290" max="1291" width="7.42578125" style="32" customWidth="1"/>
    <col min="1292" max="1292" width="13.140625" style="32" customWidth="1"/>
    <col min="1293" max="1293" width="16" style="32" customWidth="1"/>
    <col min="1294" max="1536" width="9.140625" style="32"/>
    <col min="1537" max="1537" width="4.5703125" style="32" customWidth="1"/>
    <col min="1538" max="1538" width="9.7109375" style="32" customWidth="1"/>
    <col min="1539" max="1539" width="37" style="32" customWidth="1"/>
    <col min="1540" max="1545" width="7.140625" style="32" customWidth="1"/>
    <col min="1546" max="1547" width="7.42578125" style="32" customWidth="1"/>
    <col min="1548" max="1548" width="13.140625" style="32" customWidth="1"/>
    <col min="1549" max="1549" width="16" style="32" customWidth="1"/>
    <col min="1550" max="1792" width="9.140625" style="32"/>
    <col min="1793" max="1793" width="4.5703125" style="32" customWidth="1"/>
    <col min="1794" max="1794" width="9.7109375" style="32" customWidth="1"/>
    <col min="1795" max="1795" width="37" style="32" customWidth="1"/>
    <col min="1796" max="1801" width="7.140625" style="32" customWidth="1"/>
    <col min="1802" max="1803" width="7.42578125" style="32" customWidth="1"/>
    <col min="1804" max="1804" width="13.140625" style="32" customWidth="1"/>
    <col min="1805" max="1805" width="16" style="32" customWidth="1"/>
    <col min="1806" max="2048" width="9.140625" style="32"/>
    <col min="2049" max="2049" width="4.5703125" style="32" customWidth="1"/>
    <col min="2050" max="2050" width="9.7109375" style="32" customWidth="1"/>
    <col min="2051" max="2051" width="37" style="32" customWidth="1"/>
    <col min="2052" max="2057" width="7.140625" style="32" customWidth="1"/>
    <col min="2058" max="2059" width="7.42578125" style="32" customWidth="1"/>
    <col min="2060" max="2060" width="13.140625" style="32" customWidth="1"/>
    <col min="2061" max="2061" width="16" style="32" customWidth="1"/>
    <col min="2062" max="2304" width="9.140625" style="32"/>
    <col min="2305" max="2305" width="4.5703125" style="32" customWidth="1"/>
    <col min="2306" max="2306" width="9.7109375" style="32" customWidth="1"/>
    <col min="2307" max="2307" width="37" style="32" customWidth="1"/>
    <col min="2308" max="2313" width="7.140625" style="32" customWidth="1"/>
    <col min="2314" max="2315" width="7.42578125" style="32" customWidth="1"/>
    <col min="2316" max="2316" width="13.140625" style="32" customWidth="1"/>
    <col min="2317" max="2317" width="16" style="32" customWidth="1"/>
    <col min="2318" max="2560" width="9.140625" style="32"/>
    <col min="2561" max="2561" width="4.5703125" style="32" customWidth="1"/>
    <col min="2562" max="2562" width="9.7109375" style="32" customWidth="1"/>
    <col min="2563" max="2563" width="37" style="32" customWidth="1"/>
    <col min="2564" max="2569" width="7.140625" style="32" customWidth="1"/>
    <col min="2570" max="2571" width="7.42578125" style="32" customWidth="1"/>
    <col min="2572" max="2572" width="13.140625" style="32" customWidth="1"/>
    <col min="2573" max="2573" width="16" style="32" customWidth="1"/>
    <col min="2574" max="2816" width="9.140625" style="32"/>
    <col min="2817" max="2817" width="4.5703125" style="32" customWidth="1"/>
    <col min="2818" max="2818" width="9.7109375" style="32" customWidth="1"/>
    <col min="2819" max="2819" width="37" style="32" customWidth="1"/>
    <col min="2820" max="2825" width="7.140625" style="32" customWidth="1"/>
    <col min="2826" max="2827" width="7.42578125" style="32" customWidth="1"/>
    <col min="2828" max="2828" width="13.140625" style="32" customWidth="1"/>
    <col min="2829" max="2829" width="16" style="32" customWidth="1"/>
    <col min="2830" max="3072" width="9.140625" style="32"/>
    <col min="3073" max="3073" width="4.5703125" style="32" customWidth="1"/>
    <col min="3074" max="3074" width="9.7109375" style="32" customWidth="1"/>
    <col min="3075" max="3075" width="37" style="32" customWidth="1"/>
    <col min="3076" max="3081" width="7.140625" style="32" customWidth="1"/>
    <col min="3082" max="3083" width="7.42578125" style="32" customWidth="1"/>
    <col min="3084" max="3084" width="13.140625" style="32" customWidth="1"/>
    <col min="3085" max="3085" width="16" style="32" customWidth="1"/>
    <col min="3086" max="3328" width="9.140625" style="32"/>
    <col min="3329" max="3329" width="4.5703125" style="32" customWidth="1"/>
    <col min="3330" max="3330" width="9.7109375" style="32" customWidth="1"/>
    <col min="3331" max="3331" width="37" style="32" customWidth="1"/>
    <col min="3332" max="3337" width="7.140625" style="32" customWidth="1"/>
    <col min="3338" max="3339" width="7.42578125" style="32" customWidth="1"/>
    <col min="3340" max="3340" width="13.140625" style="32" customWidth="1"/>
    <col min="3341" max="3341" width="16" style="32" customWidth="1"/>
    <col min="3342" max="3584" width="9.140625" style="32"/>
    <col min="3585" max="3585" width="4.5703125" style="32" customWidth="1"/>
    <col min="3586" max="3586" width="9.7109375" style="32" customWidth="1"/>
    <col min="3587" max="3587" width="37" style="32" customWidth="1"/>
    <col min="3588" max="3593" width="7.140625" style="32" customWidth="1"/>
    <col min="3594" max="3595" width="7.42578125" style="32" customWidth="1"/>
    <col min="3596" max="3596" width="13.140625" style="32" customWidth="1"/>
    <col min="3597" max="3597" width="16" style="32" customWidth="1"/>
    <col min="3598" max="3840" width="9.140625" style="32"/>
    <col min="3841" max="3841" width="4.5703125" style="32" customWidth="1"/>
    <col min="3842" max="3842" width="9.7109375" style="32" customWidth="1"/>
    <col min="3843" max="3843" width="37" style="32" customWidth="1"/>
    <col min="3844" max="3849" width="7.140625" style="32" customWidth="1"/>
    <col min="3850" max="3851" width="7.42578125" style="32" customWidth="1"/>
    <col min="3852" max="3852" width="13.140625" style="32" customWidth="1"/>
    <col min="3853" max="3853" width="16" style="32" customWidth="1"/>
    <col min="3854" max="4096" width="9.140625" style="32"/>
    <col min="4097" max="4097" width="4.5703125" style="32" customWidth="1"/>
    <col min="4098" max="4098" width="9.7109375" style="32" customWidth="1"/>
    <col min="4099" max="4099" width="37" style="32" customWidth="1"/>
    <col min="4100" max="4105" width="7.140625" style="32" customWidth="1"/>
    <col min="4106" max="4107" width="7.42578125" style="32" customWidth="1"/>
    <col min="4108" max="4108" width="13.140625" style="32" customWidth="1"/>
    <col min="4109" max="4109" width="16" style="32" customWidth="1"/>
    <col min="4110" max="4352" width="9.140625" style="32"/>
    <col min="4353" max="4353" width="4.5703125" style="32" customWidth="1"/>
    <col min="4354" max="4354" width="9.7109375" style="32" customWidth="1"/>
    <col min="4355" max="4355" width="37" style="32" customWidth="1"/>
    <col min="4356" max="4361" width="7.140625" style="32" customWidth="1"/>
    <col min="4362" max="4363" width="7.42578125" style="32" customWidth="1"/>
    <col min="4364" max="4364" width="13.140625" style="32" customWidth="1"/>
    <col min="4365" max="4365" width="16" style="32" customWidth="1"/>
    <col min="4366" max="4608" width="9.140625" style="32"/>
    <col min="4609" max="4609" width="4.5703125" style="32" customWidth="1"/>
    <col min="4610" max="4610" width="9.7109375" style="32" customWidth="1"/>
    <col min="4611" max="4611" width="37" style="32" customWidth="1"/>
    <col min="4612" max="4617" width="7.140625" style="32" customWidth="1"/>
    <col min="4618" max="4619" width="7.42578125" style="32" customWidth="1"/>
    <col min="4620" max="4620" width="13.140625" style="32" customWidth="1"/>
    <col min="4621" max="4621" width="16" style="32" customWidth="1"/>
    <col min="4622" max="4864" width="9.140625" style="32"/>
    <col min="4865" max="4865" width="4.5703125" style="32" customWidth="1"/>
    <col min="4866" max="4866" width="9.7109375" style="32" customWidth="1"/>
    <col min="4867" max="4867" width="37" style="32" customWidth="1"/>
    <col min="4868" max="4873" width="7.140625" style="32" customWidth="1"/>
    <col min="4874" max="4875" width="7.42578125" style="32" customWidth="1"/>
    <col min="4876" max="4876" width="13.140625" style="32" customWidth="1"/>
    <col min="4877" max="4877" width="16" style="32" customWidth="1"/>
    <col min="4878" max="5120" width="9.140625" style="32"/>
    <col min="5121" max="5121" width="4.5703125" style="32" customWidth="1"/>
    <col min="5122" max="5122" width="9.7109375" style="32" customWidth="1"/>
    <col min="5123" max="5123" width="37" style="32" customWidth="1"/>
    <col min="5124" max="5129" width="7.140625" style="32" customWidth="1"/>
    <col min="5130" max="5131" width="7.42578125" style="32" customWidth="1"/>
    <col min="5132" max="5132" width="13.140625" style="32" customWidth="1"/>
    <col min="5133" max="5133" width="16" style="32" customWidth="1"/>
    <col min="5134" max="5376" width="9.140625" style="32"/>
    <col min="5377" max="5377" width="4.5703125" style="32" customWidth="1"/>
    <col min="5378" max="5378" width="9.7109375" style="32" customWidth="1"/>
    <col min="5379" max="5379" width="37" style="32" customWidth="1"/>
    <col min="5380" max="5385" width="7.140625" style="32" customWidth="1"/>
    <col min="5386" max="5387" width="7.42578125" style="32" customWidth="1"/>
    <col min="5388" max="5388" width="13.140625" style="32" customWidth="1"/>
    <col min="5389" max="5389" width="16" style="32" customWidth="1"/>
    <col min="5390" max="5632" width="9.140625" style="32"/>
    <col min="5633" max="5633" width="4.5703125" style="32" customWidth="1"/>
    <col min="5634" max="5634" width="9.7109375" style="32" customWidth="1"/>
    <col min="5635" max="5635" width="37" style="32" customWidth="1"/>
    <col min="5636" max="5641" width="7.140625" style="32" customWidth="1"/>
    <col min="5642" max="5643" width="7.42578125" style="32" customWidth="1"/>
    <col min="5644" max="5644" width="13.140625" style="32" customWidth="1"/>
    <col min="5645" max="5645" width="16" style="32" customWidth="1"/>
    <col min="5646" max="5888" width="9.140625" style="32"/>
    <col min="5889" max="5889" width="4.5703125" style="32" customWidth="1"/>
    <col min="5890" max="5890" width="9.7109375" style="32" customWidth="1"/>
    <col min="5891" max="5891" width="37" style="32" customWidth="1"/>
    <col min="5892" max="5897" width="7.140625" style="32" customWidth="1"/>
    <col min="5898" max="5899" width="7.42578125" style="32" customWidth="1"/>
    <col min="5900" max="5900" width="13.140625" style="32" customWidth="1"/>
    <col min="5901" max="5901" width="16" style="32" customWidth="1"/>
    <col min="5902" max="6144" width="9.140625" style="32"/>
    <col min="6145" max="6145" width="4.5703125" style="32" customWidth="1"/>
    <col min="6146" max="6146" width="9.7109375" style="32" customWidth="1"/>
    <col min="6147" max="6147" width="37" style="32" customWidth="1"/>
    <col min="6148" max="6153" width="7.140625" style="32" customWidth="1"/>
    <col min="6154" max="6155" width="7.42578125" style="32" customWidth="1"/>
    <col min="6156" max="6156" width="13.140625" style="32" customWidth="1"/>
    <col min="6157" max="6157" width="16" style="32" customWidth="1"/>
    <col min="6158" max="6400" width="9.140625" style="32"/>
    <col min="6401" max="6401" width="4.5703125" style="32" customWidth="1"/>
    <col min="6402" max="6402" width="9.7109375" style="32" customWidth="1"/>
    <col min="6403" max="6403" width="37" style="32" customWidth="1"/>
    <col min="6404" max="6409" width="7.140625" style="32" customWidth="1"/>
    <col min="6410" max="6411" width="7.42578125" style="32" customWidth="1"/>
    <col min="6412" max="6412" width="13.140625" style="32" customWidth="1"/>
    <col min="6413" max="6413" width="16" style="32" customWidth="1"/>
    <col min="6414" max="6656" width="9.140625" style="32"/>
    <col min="6657" max="6657" width="4.5703125" style="32" customWidth="1"/>
    <col min="6658" max="6658" width="9.7109375" style="32" customWidth="1"/>
    <col min="6659" max="6659" width="37" style="32" customWidth="1"/>
    <col min="6660" max="6665" width="7.140625" style="32" customWidth="1"/>
    <col min="6666" max="6667" width="7.42578125" style="32" customWidth="1"/>
    <col min="6668" max="6668" width="13.140625" style="32" customWidth="1"/>
    <col min="6669" max="6669" width="16" style="32" customWidth="1"/>
    <col min="6670" max="6912" width="9.140625" style="32"/>
    <col min="6913" max="6913" width="4.5703125" style="32" customWidth="1"/>
    <col min="6914" max="6914" width="9.7109375" style="32" customWidth="1"/>
    <col min="6915" max="6915" width="37" style="32" customWidth="1"/>
    <col min="6916" max="6921" width="7.140625" style="32" customWidth="1"/>
    <col min="6922" max="6923" width="7.42578125" style="32" customWidth="1"/>
    <col min="6924" max="6924" width="13.140625" style="32" customWidth="1"/>
    <col min="6925" max="6925" width="16" style="32" customWidth="1"/>
    <col min="6926" max="7168" width="9.140625" style="32"/>
    <col min="7169" max="7169" width="4.5703125" style="32" customWidth="1"/>
    <col min="7170" max="7170" width="9.7109375" style="32" customWidth="1"/>
    <col min="7171" max="7171" width="37" style="32" customWidth="1"/>
    <col min="7172" max="7177" width="7.140625" style="32" customWidth="1"/>
    <col min="7178" max="7179" width="7.42578125" style="32" customWidth="1"/>
    <col min="7180" max="7180" width="13.140625" style="32" customWidth="1"/>
    <col min="7181" max="7181" width="16" style="32" customWidth="1"/>
    <col min="7182" max="7424" width="9.140625" style="32"/>
    <col min="7425" max="7425" width="4.5703125" style="32" customWidth="1"/>
    <col min="7426" max="7426" width="9.7109375" style="32" customWidth="1"/>
    <col min="7427" max="7427" width="37" style="32" customWidth="1"/>
    <col min="7428" max="7433" width="7.140625" style="32" customWidth="1"/>
    <col min="7434" max="7435" width="7.42578125" style="32" customWidth="1"/>
    <col min="7436" max="7436" width="13.140625" style="32" customWidth="1"/>
    <col min="7437" max="7437" width="16" style="32" customWidth="1"/>
    <col min="7438" max="7680" width="9.140625" style="32"/>
    <col min="7681" max="7681" width="4.5703125" style="32" customWidth="1"/>
    <col min="7682" max="7682" width="9.7109375" style="32" customWidth="1"/>
    <col min="7683" max="7683" width="37" style="32" customWidth="1"/>
    <col min="7684" max="7689" width="7.140625" style="32" customWidth="1"/>
    <col min="7690" max="7691" width="7.42578125" style="32" customWidth="1"/>
    <col min="7692" max="7692" width="13.140625" style="32" customWidth="1"/>
    <col min="7693" max="7693" width="16" style="32" customWidth="1"/>
    <col min="7694" max="7936" width="9.140625" style="32"/>
    <col min="7937" max="7937" width="4.5703125" style="32" customWidth="1"/>
    <col min="7938" max="7938" width="9.7109375" style="32" customWidth="1"/>
    <col min="7939" max="7939" width="37" style="32" customWidth="1"/>
    <col min="7940" max="7945" width="7.140625" style="32" customWidth="1"/>
    <col min="7946" max="7947" width="7.42578125" style="32" customWidth="1"/>
    <col min="7948" max="7948" width="13.140625" style="32" customWidth="1"/>
    <col min="7949" max="7949" width="16" style="32" customWidth="1"/>
    <col min="7950" max="8192" width="9.140625" style="32"/>
    <col min="8193" max="8193" width="4.5703125" style="32" customWidth="1"/>
    <col min="8194" max="8194" width="9.7109375" style="32" customWidth="1"/>
    <col min="8195" max="8195" width="37" style="32" customWidth="1"/>
    <col min="8196" max="8201" width="7.140625" style="32" customWidth="1"/>
    <col min="8202" max="8203" width="7.42578125" style="32" customWidth="1"/>
    <col min="8204" max="8204" width="13.140625" style="32" customWidth="1"/>
    <col min="8205" max="8205" width="16" style="32" customWidth="1"/>
    <col min="8206" max="8448" width="9.140625" style="32"/>
    <col min="8449" max="8449" width="4.5703125" style="32" customWidth="1"/>
    <col min="8450" max="8450" width="9.7109375" style="32" customWidth="1"/>
    <col min="8451" max="8451" width="37" style="32" customWidth="1"/>
    <col min="8452" max="8457" width="7.140625" style="32" customWidth="1"/>
    <col min="8458" max="8459" width="7.42578125" style="32" customWidth="1"/>
    <col min="8460" max="8460" width="13.140625" style="32" customWidth="1"/>
    <col min="8461" max="8461" width="16" style="32" customWidth="1"/>
    <col min="8462" max="8704" width="9.140625" style="32"/>
    <col min="8705" max="8705" width="4.5703125" style="32" customWidth="1"/>
    <col min="8706" max="8706" width="9.7109375" style="32" customWidth="1"/>
    <col min="8707" max="8707" width="37" style="32" customWidth="1"/>
    <col min="8708" max="8713" width="7.140625" style="32" customWidth="1"/>
    <col min="8714" max="8715" width="7.42578125" style="32" customWidth="1"/>
    <col min="8716" max="8716" width="13.140625" style="32" customWidth="1"/>
    <col min="8717" max="8717" width="16" style="32" customWidth="1"/>
    <col min="8718" max="8960" width="9.140625" style="32"/>
    <col min="8961" max="8961" width="4.5703125" style="32" customWidth="1"/>
    <col min="8962" max="8962" width="9.7109375" style="32" customWidth="1"/>
    <col min="8963" max="8963" width="37" style="32" customWidth="1"/>
    <col min="8964" max="8969" width="7.140625" style="32" customWidth="1"/>
    <col min="8970" max="8971" width="7.42578125" style="32" customWidth="1"/>
    <col min="8972" max="8972" width="13.140625" style="32" customWidth="1"/>
    <col min="8973" max="8973" width="16" style="32" customWidth="1"/>
    <col min="8974" max="9216" width="9.140625" style="32"/>
    <col min="9217" max="9217" width="4.5703125" style="32" customWidth="1"/>
    <col min="9218" max="9218" width="9.7109375" style="32" customWidth="1"/>
    <col min="9219" max="9219" width="37" style="32" customWidth="1"/>
    <col min="9220" max="9225" width="7.140625" style="32" customWidth="1"/>
    <col min="9226" max="9227" width="7.42578125" style="32" customWidth="1"/>
    <col min="9228" max="9228" width="13.140625" style="32" customWidth="1"/>
    <col min="9229" max="9229" width="16" style="32" customWidth="1"/>
    <col min="9230" max="9472" width="9.140625" style="32"/>
    <col min="9473" max="9473" width="4.5703125" style="32" customWidth="1"/>
    <col min="9474" max="9474" width="9.7109375" style="32" customWidth="1"/>
    <col min="9475" max="9475" width="37" style="32" customWidth="1"/>
    <col min="9476" max="9481" width="7.140625" style="32" customWidth="1"/>
    <col min="9482" max="9483" width="7.42578125" style="32" customWidth="1"/>
    <col min="9484" max="9484" width="13.140625" style="32" customWidth="1"/>
    <col min="9485" max="9485" width="16" style="32" customWidth="1"/>
    <col min="9486" max="9728" width="9.140625" style="32"/>
    <col min="9729" max="9729" width="4.5703125" style="32" customWidth="1"/>
    <col min="9730" max="9730" width="9.7109375" style="32" customWidth="1"/>
    <col min="9731" max="9731" width="37" style="32" customWidth="1"/>
    <col min="9732" max="9737" width="7.140625" style="32" customWidth="1"/>
    <col min="9738" max="9739" width="7.42578125" style="32" customWidth="1"/>
    <col min="9740" max="9740" width="13.140625" style="32" customWidth="1"/>
    <col min="9741" max="9741" width="16" style="32" customWidth="1"/>
    <col min="9742" max="9984" width="9.140625" style="32"/>
    <col min="9985" max="9985" width="4.5703125" style="32" customWidth="1"/>
    <col min="9986" max="9986" width="9.7109375" style="32" customWidth="1"/>
    <col min="9987" max="9987" width="37" style="32" customWidth="1"/>
    <col min="9988" max="9993" width="7.140625" style="32" customWidth="1"/>
    <col min="9994" max="9995" width="7.42578125" style="32" customWidth="1"/>
    <col min="9996" max="9996" width="13.140625" style="32" customWidth="1"/>
    <col min="9997" max="9997" width="16" style="32" customWidth="1"/>
    <col min="9998" max="10240" width="9.140625" style="32"/>
    <col min="10241" max="10241" width="4.5703125" style="32" customWidth="1"/>
    <col min="10242" max="10242" width="9.7109375" style="32" customWidth="1"/>
    <col min="10243" max="10243" width="37" style="32" customWidth="1"/>
    <col min="10244" max="10249" width="7.140625" style="32" customWidth="1"/>
    <col min="10250" max="10251" width="7.42578125" style="32" customWidth="1"/>
    <col min="10252" max="10252" width="13.140625" style="32" customWidth="1"/>
    <col min="10253" max="10253" width="16" style="32" customWidth="1"/>
    <col min="10254" max="10496" width="9.140625" style="32"/>
    <col min="10497" max="10497" width="4.5703125" style="32" customWidth="1"/>
    <col min="10498" max="10498" width="9.7109375" style="32" customWidth="1"/>
    <col min="10499" max="10499" width="37" style="32" customWidth="1"/>
    <col min="10500" max="10505" width="7.140625" style="32" customWidth="1"/>
    <col min="10506" max="10507" width="7.42578125" style="32" customWidth="1"/>
    <col min="10508" max="10508" width="13.140625" style="32" customWidth="1"/>
    <col min="10509" max="10509" width="16" style="32" customWidth="1"/>
    <col min="10510" max="10752" width="9.140625" style="32"/>
    <col min="10753" max="10753" width="4.5703125" style="32" customWidth="1"/>
    <col min="10754" max="10754" width="9.7109375" style="32" customWidth="1"/>
    <col min="10755" max="10755" width="37" style="32" customWidth="1"/>
    <col min="10756" max="10761" width="7.140625" style="32" customWidth="1"/>
    <col min="10762" max="10763" width="7.42578125" style="32" customWidth="1"/>
    <col min="10764" max="10764" width="13.140625" style="32" customWidth="1"/>
    <col min="10765" max="10765" width="16" style="32" customWidth="1"/>
    <col min="10766" max="11008" width="9.140625" style="32"/>
    <col min="11009" max="11009" width="4.5703125" style="32" customWidth="1"/>
    <col min="11010" max="11010" width="9.7109375" style="32" customWidth="1"/>
    <col min="11011" max="11011" width="37" style="32" customWidth="1"/>
    <col min="11012" max="11017" width="7.140625" style="32" customWidth="1"/>
    <col min="11018" max="11019" width="7.42578125" style="32" customWidth="1"/>
    <col min="11020" max="11020" width="13.140625" style="32" customWidth="1"/>
    <col min="11021" max="11021" width="16" style="32" customWidth="1"/>
    <col min="11022" max="11264" width="9.140625" style="32"/>
    <col min="11265" max="11265" width="4.5703125" style="32" customWidth="1"/>
    <col min="11266" max="11266" width="9.7109375" style="32" customWidth="1"/>
    <col min="11267" max="11267" width="37" style="32" customWidth="1"/>
    <col min="11268" max="11273" width="7.140625" style="32" customWidth="1"/>
    <col min="11274" max="11275" width="7.42578125" style="32" customWidth="1"/>
    <col min="11276" max="11276" width="13.140625" style="32" customWidth="1"/>
    <col min="11277" max="11277" width="16" style="32" customWidth="1"/>
    <col min="11278" max="11520" width="9.140625" style="32"/>
    <col min="11521" max="11521" width="4.5703125" style="32" customWidth="1"/>
    <col min="11522" max="11522" width="9.7109375" style="32" customWidth="1"/>
    <col min="11523" max="11523" width="37" style="32" customWidth="1"/>
    <col min="11524" max="11529" width="7.140625" style="32" customWidth="1"/>
    <col min="11530" max="11531" width="7.42578125" style="32" customWidth="1"/>
    <col min="11532" max="11532" width="13.140625" style="32" customWidth="1"/>
    <col min="11533" max="11533" width="16" style="32" customWidth="1"/>
    <col min="11534" max="11776" width="9.140625" style="32"/>
    <col min="11777" max="11777" width="4.5703125" style="32" customWidth="1"/>
    <col min="11778" max="11778" width="9.7109375" style="32" customWidth="1"/>
    <col min="11779" max="11779" width="37" style="32" customWidth="1"/>
    <col min="11780" max="11785" width="7.140625" style="32" customWidth="1"/>
    <col min="11786" max="11787" width="7.42578125" style="32" customWidth="1"/>
    <col min="11788" max="11788" width="13.140625" style="32" customWidth="1"/>
    <col min="11789" max="11789" width="16" style="32" customWidth="1"/>
    <col min="11790" max="12032" width="9.140625" style="32"/>
    <col min="12033" max="12033" width="4.5703125" style="32" customWidth="1"/>
    <col min="12034" max="12034" width="9.7109375" style="32" customWidth="1"/>
    <col min="12035" max="12035" width="37" style="32" customWidth="1"/>
    <col min="12036" max="12041" width="7.140625" style="32" customWidth="1"/>
    <col min="12042" max="12043" width="7.42578125" style="32" customWidth="1"/>
    <col min="12044" max="12044" width="13.140625" style="32" customWidth="1"/>
    <col min="12045" max="12045" width="16" style="32" customWidth="1"/>
    <col min="12046" max="12288" width="9.140625" style="32"/>
    <col min="12289" max="12289" width="4.5703125" style="32" customWidth="1"/>
    <col min="12290" max="12290" width="9.7109375" style="32" customWidth="1"/>
    <col min="12291" max="12291" width="37" style="32" customWidth="1"/>
    <col min="12292" max="12297" width="7.140625" style="32" customWidth="1"/>
    <col min="12298" max="12299" width="7.42578125" style="32" customWidth="1"/>
    <col min="12300" max="12300" width="13.140625" style="32" customWidth="1"/>
    <col min="12301" max="12301" width="16" style="32" customWidth="1"/>
    <col min="12302" max="12544" width="9.140625" style="32"/>
    <col min="12545" max="12545" width="4.5703125" style="32" customWidth="1"/>
    <col min="12546" max="12546" width="9.7109375" style="32" customWidth="1"/>
    <col min="12547" max="12547" width="37" style="32" customWidth="1"/>
    <col min="12548" max="12553" width="7.140625" style="32" customWidth="1"/>
    <col min="12554" max="12555" width="7.42578125" style="32" customWidth="1"/>
    <col min="12556" max="12556" width="13.140625" style="32" customWidth="1"/>
    <col min="12557" max="12557" width="16" style="32" customWidth="1"/>
    <col min="12558" max="12800" width="9.140625" style="32"/>
    <col min="12801" max="12801" width="4.5703125" style="32" customWidth="1"/>
    <col min="12802" max="12802" width="9.7109375" style="32" customWidth="1"/>
    <col min="12803" max="12803" width="37" style="32" customWidth="1"/>
    <col min="12804" max="12809" width="7.140625" style="32" customWidth="1"/>
    <col min="12810" max="12811" width="7.42578125" style="32" customWidth="1"/>
    <col min="12812" max="12812" width="13.140625" style="32" customWidth="1"/>
    <col min="12813" max="12813" width="16" style="32" customWidth="1"/>
    <col min="12814" max="13056" width="9.140625" style="32"/>
    <col min="13057" max="13057" width="4.5703125" style="32" customWidth="1"/>
    <col min="13058" max="13058" width="9.7109375" style="32" customWidth="1"/>
    <col min="13059" max="13059" width="37" style="32" customWidth="1"/>
    <col min="13060" max="13065" width="7.140625" style="32" customWidth="1"/>
    <col min="13066" max="13067" width="7.42578125" style="32" customWidth="1"/>
    <col min="13068" max="13068" width="13.140625" style="32" customWidth="1"/>
    <col min="13069" max="13069" width="16" style="32" customWidth="1"/>
    <col min="13070" max="13312" width="9.140625" style="32"/>
    <col min="13313" max="13313" width="4.5703125" style="32" customWidth="1"/>
    <col min="13314" max="13314" width="9.7109375" style="32" customWidth="1"/>
    <col min="13315" max="13315" width="37" style="32" customWidth="1"/>
    <col min="13316" max="13321" width="7.140625" style="32" customWidth="1"/>
    <col min="13322" max="13323" width="7.42578125" style="32" customWidth="1"/>
    <col min="13324" max="13324" width="13.140625" style="32" customWidth="1"/>
    <col min="13325" max="13325" width="16" style="32" customWidth="1"/>
    <col min="13326" max="13568" width="9.140625" style="32"/>
    <col min="13569" max="13569" width="4.5703125" style="32" customWidth="1"/>
    <col min="13570" max="13570" width="9.7109375" style="32" customWidth="1"/>
    <col min="13571" max="13571" width="37" style="32" customWidth="1"/>
    <col min="13572" max="13577" width="7.140625" style="32" customWidth="1"/>
    <col min="13578" max="13579" width="7.42578125" style="32" customWidth="1"/>
    <col min="13580" max="13580" width="13.140625" style="32" customWidth="1"/>
    <col min="13581" max="13581" width="16" style="32" customWidth="1"/>
    <col min="13582" max="13824" width="9.140625" style="32"/>
    <col min="13825" max="13825" width="4.5703125" style="32" customWidth="1"/>
    <col min="13826" max="13826" width="9.7109375" style="32" customWidth="1"/>
    <col min="13827" max="13827" width="37" style="32" customWidth="1"/>
    <col min="13828" max="13833" width="7.140625" style="32" customWidth="1"/>
    <col min="13834" max="13835" width="7.42578125" style="32" customWidth="1"/>
    <col min="13836" max="13836" width="13.140625" style="32" customWidth="1"/>
    <col min="13837" max="13837" width="16" style="32" customWidth="1"/>
    <col min="13838" max="14080" width="9.140625" style="32"/>
    <col min="14081" max="14081" width="4.5703125" style="32" customWidth="1"/>
    <col min="14082" max="14082" width="9.7109375" style="32" customWidth="1"/>
    <col min="14083" max="14083" width="37" style="32" customWidth="1"/>
    <col min="14084" max="14089" width="7.140625" style="32" customWidth="1"/>
    <col min="14090" max="14091" width="7.42578125" style="32" customWidth="1"/>
    <col min="14092" max="14092" width="13.140625" style="32" customWidth="1"/>
    <col min="14093" max="14093" width="16" style="32" customWidth="1"/>
    <col min="14094" max="14336" width="9.140625" style="32"/>
    <col min="14337" max="14337" width="4.5703125" style="32" customWidth="1"/>
    <col min="14338" max="14338" width="9.7109375" style="32" customWidth="1"/>
    <col min="14339" max="14339" width="37" style="32" customWidth="1"/>
    <col min="14340" max="14345" width="7.140625" style="32" customWidth="1"/>
    <col min="14346" max="14347" width="7.42578125" style="32" customWidth="1"/>
    <col min="14348" max="14348" width="13.140625" style="32" customWidth="1"/>
    <col min="14349" max="14349" width="16" style="32" customWidth="1"/>
    <col min="14350" max="14592" width="9.140625" style="32"/>
    <col min="14593" max="14593" width="4.5703125" style="32" customWidth="1"/>
    <col min="14594" max="14594" width="9.7109375" style="32" customWidth="1"/>
    <col min="14595" max="14595" width="37" style="32" customWidth="1"/>
    <col min="14596" max="14601" width="7.140625" style="32" customWidth="1"/>
    <col min="14602" max="14603" width="7.42578125" style="32" customWidth="1"/>
    <col min="14604" max="14604" width="13.140625" style="32" customWidth="1"/>
    <col min="14605" max="14605" width="16" style="32" customWidth="1"/>
    <col min="14606" max="14848" width="9.140625" style="32"/>
    <col min="14849" max="14849" width="4.5703125" style="32" customWidth="1"/>
    <col min="14850" max="14850" width="9.7109375" style="32" customWidth="1"/>
    <col min="14851" max="14851" width="37" style="32" customWidth="1"/>
    <col min="14852" max="14857" width="7.140625" style="32" customWidth="1"/>
    <col min="14858" max="14859" width="7.42578125" style="32" customWidth="1"/>
    <col min="14860" max="14860" width="13.140625" style="32" customWidth="1"/>
    <col min="14861" max="14861" width="16" style="32" customWidth="1"/>
    <col min="14862" max="15104" width="9.140625" style="32"/>
    <col min="15105" max="15105" width="4.5703125" style="32" customWidth="1"/>
    <col min="15106" max="15106" width="9.7109375" style="32" customWidth="1"/>
    <col min="15107" max="15107" width="37" style="32" customWidth="1"/>
    <col min="15108" max="15113" width="7.140625" style="32" customWidth="1"/>
    <col min="15114" max="15115" width="7.42578125" style="32" customWidth="1"/>
    <col min="15116" max="15116" width="13.140625" style="32" customWidth="1"/>
    <col min="15117" max="15117" width="16" style="32" customWidth="1"/>
    <col min="15118" max="15360" width="9.140625" style="32"/>
    <col min="15361" max="15361" width="4.5703125" style="32" customWidth="1"/>
    <col min="15362" max="15362" width="9.7109375" style="32" customWidth="1"/>
    <col min="15363" max="15363" width="37" style="32" customWidth="1"/>
    <col min="15364" max="15369" width="7.140625" style="32" customWidth="1"/>
    <col min="15370" max="15371" width="7.42578125" style="32" customWidth="1"/>
    <col min="15372" max="15372" width="13.140625" style="32" customWidth="1"/>
    <col min="15373" max="15373" width="16" style="32" customWidth="1"/>
    <col min="15374" max="15616" width="9.140625" style="32"/>
    <col min="15617" max="15617" width="4.5703125" style="32" customWidth="1"/>
    <col min="15618" max="15618" width="9.7109375" style="32" customWidth="1"/>
    <col min="15619" max="15619" width="37" style="32" customWidth="1"/>
    <col min="15620" max="15625" width="7.140625" style="32" customWidth="1"/>
    <col min="15626" max="15627" width="7.42578125" style="32" customWidth="1"/>
    <col min="15628" max="15628" width="13.140625" style="32" customWidth="1"/>
    <col min="15629" max="15629" width="16" style="32" customWidth="1"/>
    <col min="15630" max="15872" width="9.140625" style="32"/>
    <col min="15873" max="15873" width="4.5703125" style="32" customWidth="1"/>
    <col min="15874" max="15874" width="9.7109375" style="32" customWidth="1"/>
    <col min="15875" max="15875" width="37" style="32" customWidth="1"/>
    <col min="15876" max="15881" width="7.140625" style="32" customWidth="1"/>
    <col min="15882" max="15883" width="7.42578125" style="32" customWidth="1"/>
    <col min="15884" max="15884" width="13.140625" style="32" customWidth="1"/>
    <col min="15885" max="15885" width="16" style="32" customWidth="1"/>
    <col min="15886" max="16128" width="9.140625" style="32"/>
    <col min="16129" max="16129" width="4.5703125" style="32" customWidth="1"/>
    <col min="16130" max="16130" width="9.7109375" style="32" customWidth="1"/>
    <col min="16131" max="16131" width="37" style="32" customWidth="1"/>
    <col min="16132" max="16137" width="7.140625" style="32" customWidth="1"/>
    <col min="16138" max="16139" width="7.42578125" style="32" customWidth="1"/>
    <col min="16140" max="16140" width="13.140625" style="32" customWidth="1"/>
    <col min="16141" max="16141" width="16" style="32" customWidth="1"/>
    <col min="16142" max="16384" width="9.140625" style="32"/>
  </cols>
  <sheetData>
    <row r="1" spans="1:13" ht="38.25" x14ac:dyDescent="0.2">
      <c r="A1" s="47" t="s">
        <v>29</v>
      </c>
      <c r="B1" s="47" t="s">
        <v>41</v>
      </c>
      <c r="C1" s="47" t="s">
        <v>42</v>
      </c>
      <c r="D1" s="48" t="s">
        <v>43</v>
      </c>
      <c r="E1" s="48" t="s">
        <v>44</v>
      </c>
      <c r="F1" s="48" t="s">
        <v>45</v>
      </c>
      <c r="G1" s="49" t="s">
        <v>46</v>
      </c>
      <c r="H1" s="49" t="s">
        <v>47</v>
      </c>
      <c r="I1" s="49" t="s">
        <v>48</v>
      </c>
      <c r="J1" s="49" t="s">
        <v>49</v>
      </c>
      <c r="K1" s="49" t="s">
        <v>50</v>
      </c>
      <c r="L1" s="48" t="s">
        <v>51</v>
      </c>
      <c r="M1" s="48" t="s">
        <v>52</v>
      </c>
    </row>
    <row r="2" spans="1:13" x14ac:dyDescent="0.2">
      <c r="A2" s="50">
        <v>1</v>
      </c>
      <c r="B2" s="62" t="s">
        <v>302</v>
      </c>
      <c r="C2" s="50" t="s">
        <v>303</v>
      </c>
      <c r="D2" s="62">
        <v>30</v>
      </c>
      <c r="E2" s="50" t="s">
        <v>55</v>
      </c>
      <c r="F2" s="50">
        <v>0.2</v>
      </c>
      <c r="G2" s="55">
        <v>0</v>
      </c>
      <c r="H2" s="55">
        <v>0</v>
      </c>
      <c r="I2" s="55">
        <v>0</v>
      </c>
      <c r="J2" s="51">
        <f>ROUND(G2*D2,0)</f>
        <v>0</v>
      </c>
      <c r="K2" s="51">
        <f>ROUND((H2+I2)*D2,0)</f>
        <v>0</v>
      </c>
      <c r="L2" s="59" t="s">
        <v>56</v>
      </c>
      <c r="M2" s="59" t="s">
        <v>304</v>
      </c>
    </row>
    <row r="3" spans="1:13" s="56" customFormat="1" ht="14.25" x14ac:dyDescent="0.2">
      <c r="C3" s="56" t="s">
        <v>57</v>
      </c>
      <c r="G3" s="63"/>
      <c r="H3" s="63"/>
      <c r="I3" s="63"/>
      <c r="J3" s="64">
        <f>ROUND(SUM(J2:J2),0)</f>
        <v>0</v>
      </c>
      <c r="K3" s="64">
        <f>ROUND(SUM(K2:K2),0)</f>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K8" sqref="K8"/>
    </sheetView>
  </sheetViews>
  <sheetFormatPr defaultRowHeight="12.75" x14ac:dyDescent="0.2"/>
  <cols>
    <col min="1" max="1" width="4.5703125" style="32" customWidth="1"/>
    <col min="2" max="2" width="9.7109375" style="32" customWidth="1"/>
    <col min="3" max="3" width="37" style="32" customWidth="1"/>
    <col min="4" max="6" width="7" style="32" customWidth="1"/>
    <col min="7" max="9" width="7" style="43" customWidth="1"/>
    <col min="10" max="11" width="9.5703125" style="43" customWidth="1"/>
    <col min="12" max="12" width="13.5703125" style="32" customWidth="1"/>
    <col min="13" max="13" width="16" style="32" customWidth="1"/>
    <col min="14" max="256" width="9.140625" style="32"/>
    <col min="257" max="257" width="4.5703125" style="32" customWidth="1"/>
    <col min="258" max="258" width="9.7109375" style="32" customWidth="1"/>
    <col min="259" max="259" width="37" style="32" customWidth="1"/>
    <col min="260" max="265" width="7" style="32" customWidth="1"/>
    <col min="266" max="267" width="9.5703125" style="32" customWidth="1"/>
    <col min="268" max="268" width="13.5703125" style="32" customWidth="1"/>
    <col min="269" max="269" width="16" style="32" customWidth="1"/>
    <col min="270" max="512" width="9.140625" style="32"/>
    <col min="513" max="513" width="4.5703125" style="32" customWidth="1"/>
    <col min="514" max="514" width="9.7109375" style="32" customWidth="1"/>
    <col min="515" max="515" width="37" style="32" customWidth="1"/>
    <col min="516" max="521" width="7" style="32" customWidth="1"/>
    <col min="522" max="523" width="9.5703125" style="32" customWidth="1"/>
    <col min="524" max="524" width="13.5703125" style="32" customWidth="1"/>
    <col min="525" max="525" width="16" style="32" customWidth="1"/>
    <col min="526" max="768" width="9.140625" style="32"/>
    <col min="769" max="769" width="4.5703125" style="32" customWidth="1"/>
    <col min="770" max="770" width="9.7109375" style="32" customWidth="1"/>
    <col min="771" max="771" width="37" style="32" customWidth="1"/>
    <col min="772" max="777" width="7" style="32" customWidth="1"/>
    <col min="778" max="779" width="9.5703125" style="32" customWidth="1"/>
    <col min="780" max="780" width="13.5703125" style="32" customWidth="1"/>
    <col min="781" max="781" width="16" style="32" customWidth="1"/>
    <col min="782" max="1024" width="9.140625" style="32"/>
    <col min="1025" max="1025" width="4.5703125" style="32" customWidth="1"/>
    <col min="1026" max="1026" width="9.7109375" style="32" customWidth="1"/>
    <col min="1027" max="1027" width="37" style="32" customWidth="1"/>
    <col min="1028" max="1033" width="7" style="32" customWidth="1"/>
    <col min="1034" max="1035" width="9.5703125" style="32" customWidth="1"/>
    <col min="1036" max="1036" width="13.5703125" style="32" customWidth="1"/>
    <col min="1037" max="1037" width="16" style="32" customWidth="1"/>
    <col min="1038" max="1280" width="9.140625" style="32"/>
    <col min="1281" max="1281" width="4.5703125" style="32" customWidth="1"/>
    <col min="1282" max="1282" width="9.7109375" style="32" customWidth="1"/>
    <col min="1283" max="1283" width="37" style="32" customWidth="1"/>
    <col min="1284" max="1289" width="7" style="32" customWidth="1"/>
    <col min="1290" max="1291" width="9.5703125" style="32" customWidth="1"/>
    <col min="1292" max="1292" width="13.5703125" style="32" customWidth="1"/>
    <col min="1293" max="1293" width="16" style="32" customWidth="1"/>
    <col min="1294" max="1536" width="9.140625" style="32"/>
    <col min="1537" max="1537" width="4.5703125" style="32" customWidth="1"/>
    <col min="1538" max="1538" width="9.7109375" style="32" customWidth="1"/>
    <col min="1539" max="1539" width="37" style="32" customWidth="1"/>
    <col min="1540" max="1545" width="7" style="32" customWidth="1"/>
    <col min="1546" max="1547" width="9.5703125" style="32" customWidth="1"/>
    <col min="1548" max="1548" width="13.5703125" style="32" customWidth="1"/>
    <col min="1549" max="1549" width="16" style="32" customWidth="1"/>
    <col min="1550" max="1792" width="9.140625" style="32"/>
    <col min="1793" max="1793" width="4.5703125" style="32" customWidth="1"/>
    <col min="1794" max="1794" width="9.7109375" style="32" customWidth="1"/>
    <col min="1795" max="1795" width="37" style="32" customWidth="1"/>
    <col min="1796" max="1801" width="7" style="32" customWidth="1"/>
    <col min="1802" max="1803" width="9.5703125" style="32" customWidth="1"/>
    <col min="1804" max="1804" width="13.5703125" style="32" customWidth="1"/>
    <col min="1805" max="1805" width="16" style="32" customWidth="1"/>
    <col min="1806" max="2048" width="9.140625" style="32"/>
    <col min="2049" max="2049" width="4.5703125" style="32" customWidth="1"/>
    <col min="2050" max="2050" width="9.7109375" style="32" customWidth="1"/>
    <col min="2051" max="2051" width="37" style="32" customWidth="1"/>
    <col min="2052" max="2057" width="7" style="32" customWidth="1"/>
    <col min="2058" max="2059" width="9.5703125" style="32" customWidth="1"/>
    <col min="2060" max="2060" width="13.5703125" style="32" customWidth="1"/>
    <col min="2061" max="2061" width="16" style="32" customWidth="1"/>
    <col min="2062" max="2304" width="9.140625" style="32"/>
    <col min="2305" max="2305" width="4.5703125" style="32" customWidth="1"/>
    <col min="2306" max="2306" width="9.7109375" style="32" customWidth="1"/>
    <col min="2307" max="2307" width="37" style="32" customWidth="1"/>
    <col min="2308" max="2313" width="7" style="32" customWidth="1"/>
    <col min="2314" max="2315" width="9.5703125" style="32" customWidth="1"/>
    <col min="2316" max="2316" width="13.5703125" style="32" customWidth="1"/>
    <col min="2317" max="2317" width="16" style="32" customWidth="1"/>
    <col min="2318" max="2560" width="9.140625" style="32"/>
    <col min="2561" max="2561" width="4.5703125" style="32" customWidth="1"/>
    <col min="2562" max="2562" width="9.7109375" style="32" customWidth="1"/>
    <col min="2563" max="2563" width="37" style="32" customWidth="1"/>
    <col min="2564" max="2569" width="7" style="32" customWidth="1"/>
    <col min="2570" max="2571" width="9.5703125" style="32" customWidth="1"/>
    <col min="2572" max="2572" width="13.5703125" style="32" customWidth="1"/>
    <col min="2573" max="2573" width="16" style="32" customWidth="1"/>
    <col min="2574" max="2816" width="9.140625" style="32"/>
    <col min="2817" max="2817" width="4.5703125" style="32" customWidth="1"/>
    <col min="2818" max="2818" width="9.7109375" style="32" customWidth="1"/>
    <col min="2819" max="2819" width="37" style="32" customWidth="1"/>
    <col min="2820" max="2825" width="7" style="32" customWidth="1"/>
    <col min="2826" max="2827" width="9.5703125" style="32" customWidth="1"/>
    <col min="2828" max="2828" width="13.5703125" style="32" customWidth="1"/>
    <col min="2829" max="2829" width="16" style="32" customWidth="1"/>
    <col min="2830" max="3072" width="9.140625" style="32"/>
    <col min="3073" max="3073" width="4.5703125" style="32" customWidth="1"/>
    <col min="3074" max="3074" width="9.7109375" style="32" customWidth="1"/>
    <col min="3075" max="3075" width="37" style="32" customWidth="1"/>
    <col min="3076" max="3081" width="7" style="32" customWidth="1"/>
    <col min="3082" max="3083" width="9.5703125" style="32" customWidth="1"/>
    <col min="3084" max="3084" width="13.5703125" style="32" customWidth="1"/>
    <col min="3085" max="3085" width="16" style="32" customWidth="1"/>
    <col min="3086" max="3328" width="9.140625" style="32"/>
    <col min="3329" max="3329" width="4.5703125" style="32" customWidth="1"/>
    <col min="3330" max="3330" width="9.7109375" style="32" customWidth="1"/>
    <col min="3331" max="3331" width="37" style="32" customWidth="1"/>
    <col min="3332" max="3337" width="7" style="32" customWidth="1"/>
    <col min="3338" max="3339" width="9.5703125" style="32" customWidth="1"/>
    <col min="3340" max="3340" width="13.5703125" style="32" customWidth="1"/>
    <col min="3341" max="3341" width="16" style="32" customWidth="1"/>
    <col min="3342" max="3584" width="9.140625" style="32"/>
    <col min="3585" max="3585" width="4.5703125" style="32" customWidth="1"/>
    <col min="3586" max="3586" width="9.7109375" style="32" customWidth="1"/>
    <col min="3587" max="3587" width="37" style="32" customWidth="1"/>
    <col min="3588" max="3593" width="7" style="32" customWidth="1"/>
    <col min="3594" max="3595" width="9.5703125" style="32" customWidth="1"/>
    <col min="3596" max="3596" width="13.5703125" style="32" customWidth="1"/>
    <col min="3597" max="3597" width="16" style="32" customWidth="1"/>
    <col min="3598" max="3840" width="9.140625" style="32"/>
    <col min="3841" max="3841" width="4.5703125" style="32" customWidth="1"/>
    <col min="3842" max="3842" width="9.7109375" style="32" customWidth="1"/>
    <col min="3843" max="3843" width="37" style="32" customWidth="1"/>
    <col min="3844" max="3849" width="7" style="32" customWidth="1"/>
    <col min="3850" max="3851" width="9.5703125" style="32" customWidth="1"/>
    <col min="3852" max="3852" width="13.5703125" style="32" customWidth="1"/>
    <col min="3853" max="3853" width="16" style="32" customWidth="1"/>
    <col min="3854" max="4096" width="9.140625" style="32"/>
    <col min="4097" max="4097" width="4.5703125" style="32" customWidth="1"/>
    <col min="4098" max="4098" width="9.7109375" style="32" customWidth="1"/>
    <col min="4099" max="4099" width="37" style="32" customWidth="1"/>
    <col min="4100" max="4105" width="7" style="32" customWidth="1"/>
    <col min="4106" max="4107" width="9.5703125" style="32" customWidth="1"/>
    <col min="4108" max="4108" width="13.5703125" style="32" customWidth="1"/>
    <col min="4109" max="4109" width="16" style="32" customWidth="1"/>
    <col min="4110" max="4352" width="9.140625" style="32"/>
    <col min="4353" max="4353" width="4.5703125" style="32" customWidth="1"/>
    <col min="4354" max="4354" width="9.7109375" style="32" customWidth="1"/>
    <col min="4355" max="4355" width="37" style="32" customWidth="1"/>
    <col min="4356" max="4361" width="7" style="32" customWidth="1"/>
    <col min="4362" max="4363" width="9.5703125" style="32" customWidth="1"/>
    <col min="4364" max="4364" width="13.5703125" style="32" customWidth="1"/>
    <col min="4365" max="4365" width="16" style="32" customWidth="1"/>
    <col min="4366" max="4608" width="9.140625" style="32"/>
    <col min="4609" max="4609" width="4.5703125" style="32" customWidth="1"/>
    <col min="4610" max="4610" width="9.7109375" style="32" customWidth="1"/>
    <col min="4611" max="4611" width="37" style="32" customWidth="1"/>
    <col min="4612" max="4617" width="7" style="32" customWidth="1"/>
    <col min="4618" max="4619" width="9.5703125" style="32" customWidth="1"/>
    <col min="4620" max="4620" width="13.5703125" style="32" customWidth="1"/>
    <col min="4621" max="4621" width="16" style="32" customWidth="1"/>
    <col min="4622" max="4864" width="9.140625" style="32"/>
    <col min="4865" max="4865" width="4.5703125" style="32" customWidth="1"/>
    <col min="4866" max="4866" width="9.7109375" style="32" customWidth="1"/>
    <col min="4867" max="4867" width="37" style="32" customWidth="1"/>
    <col min="4868" max="4873" width="7" style="32" customWidth="1"/>
    <col min="4874" max="4875" width="9.5703125" style="32" customWidth="1"/>
    <col min="4876" max="4876" width="13.5703125" style="32" customWidth="1"/>
    <col min="4877" max="4877" width="16" style="32" customWidth="1"/>
    <col min="4878" max="5120" width="9.140625" style="32"/>
    <col min="5121" max="5121" width="4.5703125" style="32" customWidth="1"/>
    <col min="5122" max="5122" width="9.7109375" style="32" customWidth="1"/>
    <col min="5123" max="5123" width="37" style="32" customWidth="1"/>
    <col min="5124" max="5129" width="7" style="32" customWidth="1"/>
    <col min="5130" max="5131" width="9.5703125" style="32" customWidth="1"/>
    <col min="5132" max="5132" width="13.5703125" style="32" customWidth="1"/>
    <col min="5133" max="5133" width="16" style="32" customWidth="1"/>
    <col min="5134" max="5376" width="9.140625" style="32"/>
    <col min="5377" max="5377" width="4.5703125" style="32" customWidth="1"/>
    <col min="5378" max="5378" width="9.7109375" style="32" customWidth="1"/>
    <col min="5379" max="5379" width="37" style="32" customWidth="1"/>
    <col min="5380" max="5385" width="7" style="32" customWidth="1"/>
    <col min="5386" max="5387" width="9.5703125" style="32" customWidth="1"/>
    <col min="5388" max="5388" width="13.5703125" style="32" customWidth="1"/>
    <col min="5389" max="5389" width="16" style="32" customWidth="1"/>
    <col min="5390" max="5632" width="9.140625" style="32"/>
    <col min="5633" max="5633" width="4.5703125" style="32" customWidth="1"/>
    <col min="5634" max="5634" width="9.7109375" style="32" customWidth="1"/>
    <col min="5635" max="5635" width="37" style="32" customWidth="1"/>
    <col min="5636" max="5641" width="7" style="32" customWidth="1"/>
    <col min="5642" max="5643" width="9.5703125" style="32" customWidth="1"/>
    <col min="5644" max="5644" width="13.5703125" style="32" customWidth="1"/>
    <col min="5645" max="5645" width="16" style="32" customWidth="1"/>
    <col min="5646" max="5888" width="9.140625" style="32"/>
    <col min="5889" max="5889" width="4.5703125" style="32" customWidth="1"/>
    <col min="5890" max="5890" width="9.7109375" style="32" customWidth="1"/>
    <col min="5891" max="5891" width="37" style="32" customWidth="1"/>
    <col min="5892" max="5897" width="7" style="32" customWidth="1"/>
    <col min="5898" max="5899" width="9.5703125" style="32" customWidth="1"/>
    <col min="5900" max="5900" width="13.5703125" style="32" customWidth="1"/>
    <col min="5901" max="5901" width="16" style="32" customWidth="1"/>
    <col min="5902" max="6144" width="9.140625" style="32"/>
    <col min="6145" max="6145" width="4.5703125" style="32" customWidth="1"/>
    <col min="6146" max="6146" width="9.7109375" style="32" customWidth="1"/>
    <col min="6147" max="6147" width="37" style="32" customWidth="1"/>
    <col min="6148" max="6153" width="7" style="32" customWidth="1"/>
    <col min="6154" max="6155" width="9.5703125" style="32" customWidth="1"/>
    <col min="6156" max="6156" width="13.5703125" style="32" customWidth="1"/>
    <col min="6157" max="6157" width="16" style="32" customWidth="1"/>
    <col min="6158" max="6400" width="9.140625" style="32"/>
    <col min="6401" max="6401" width="4.5703125" style="32" customWidth="1"/>
    <col min="6402" max="6402" width="9.7109375" style="32" customWidth="1"/>
    <col min="6403" max="6403" width="37" style="32" customWidth="1"/>
    <col min="6404" max="6409" width="7" style="32" customWidth="1"/>
    <col min="6410" max="6411" width="9.5703125" style="32" customWidth="1"/>
    <col min="6412" max="6412" width="13.5703125" style="32" customWidth="1"/>
    <col min="6413" max="6413" width="16" style="32" customWidth="1"/>
    <col min="6414" max="6656" width="9.140625" style="32"/>
    <col min="6657" max="6657" width="4.5703125" style="32" customWidth="1"/>
    <col min="6658" max="6658" width="9.7109375" style="32" customWidth="1"/>
    <col min="6659" max="6659" width="37" style="32" customWidth="1"/>
    <col min="6660" max="6665" width="7" style="32" customWidth="1"/>
    <col min="6666" max="6667" width="9.5703125" style="32" customWidth="1"/>
    <col min="6668" max="6668" width="13.5703125" style="32" customWidth="1"/>
    <col min="6669" max="6669" width="16" style="32" customWidth="1"/>
    <col min="6670" max="6912" width="9.140625" style="32"/>
    <col min="6913" max="6913" width="4.5703125" style="32" customWidth="1"/>
    <col min="6914" max="6914" width="9.7109375" style="32" customWidth="1"/>
    <col min="6915" max="6915" width="37" style="32" customWidth="1"/>
    <col min="6916" max="6921" width="7" style="32" customWidth="1"/>
    <col min="6922" max="6923" width="9.5703125" style="32" customWidth="1"/>
    <col min="6924" max="6924" width="13.5703125" style="32" customWidth="1"/>
    <col min="6925" max="6925" width="16" style="32" customWidth="1"/>
    <col min="6926" max="7168" width="9.140625" style="32"/>
    <col min="7169" max="7169" width="4.5703125" style="32" customWidth="1"/>
    <col min="7170" max="7170" width="9.7109375" style="32" customWidth="1"/>
    <col min="7171" max="7171" width="37" style="32" customWidth="1"/>
    <col min="7172" max="7177" width="7" style="32" customWidth="1"/>
    <col min="7178" max="7179" width="9.5703125" style="32" customWidth="1"/>
    <col min="7180" max="7180" width="13.5703125" style="32" customWidth="1"/>
    <col min="7181" max="7181" width="16" style="32" customWidth="1"/>
    <col min="7182" max="7424" width="9.140625" style="32"/>
    <col min="7425" max="7425" width="4.5703125" style="32" customWidth="1"/>
    <col min="7426" max="7426" width="9.7109375" style="32" customWidth="1"/>
    <col min="7427" max="7427" width="37" style="32" customWidth="1"/>
    <col min="7428" max="7433" width="7" style="32" customWidth="1"/>
    <col min="7434" max="7435" width="9.5703125" style="32" customWidth="1"/>
    <col min="7436" max="7436" width="13.5703125" style="32" customWidth="1"/>
    <col min="7437" max="7437" width="16" style="32" customWidth="1"/>
    <col min="7438" max="7680" width="9.140625" style="32"/>
    <col min="7681" max="7681" width="4.5703125" style="32" customWidth="1"/>
    <col min="7682" max="7682" width="9.7109375" style="32" customWidth="1"/>
    <col min="7683" max="7683" width="37" style="32" customWidth="1"/>
    <col min="7684" max="7689" width="7" style="32" customWidth="1"/>
    <col min="7690" max="7691" width="9.5703125" style="32" customWidth="1"/>
    <col min="7692" max="7692" width="13.5703125" style="32" customWidth="1"/>
    <col min="7693" max="7693" width="16" style="32" customWidth="1"/>
    <col min="7694" max="7936" width="9.140625" style="32"/>
    <col min="7937" max="7937" width="4.5703125" style="32" customWidth="1"/>
    <col min="7938" max="7938" width="9.7109375" style="32" customWidth="1"/>
    <col min="7939" max="7939" width="37" style="32" customWidth="1"/>
    <col min="7940" max="7945" width="7" style="32" customWidth="1"/>
    <col min="7946" max="7947" width="9.5703125" style="32" customWidth="1"/>
    <col min="7948" max="7948" width="13.5703125" style="32" customWidth="1"/>
    <col min="7949" max="7949" width="16" style="32" customWidth="1"/>
    <col min="7950" max="8192" width="9.140625" style="32"/>
    <col min="8193" max="8193" width="4.5703125" style="32" customWidth="1"/>
    <col min="8194" max="8194" width="9.7109375" style="32" customWidth="1"/>
    <col min="8195" max="8195" width="37" style="32" customWidth="1"/>
    <col min="8196" max="8201" width="7" style="32" customWidth="1"/>
    <col min="8202" max="8203" width="9.5703125" style="32" customWidth="1"/>
    <col min="8204" max="8204" width="13.5703125" style="32" customWidth="1"/>
    <col min="8205" max="8205" width="16" style="32" customWidth="1"/>
    <col min="8206" max="8448" width="9.140625" style="32"/>
    <col min="8449" max="8449" width="4.5703125" style="32" customWidth="1"/>
    <col min="8450" max="8450" width="9.7109375" style="32" customWidth="1"/>
    <col min="8451" max="8451" width="37" style="32" customWidth="1"/>
    <col min="8452" max="8457" width="7" style="32" customWidth="1"/>
    <col min="8458" max="8459" width="9.5703125" style="32" customWidth="1"/>
    <col min="8460" max="8460" width="13.5703125" style="32" customWidth="1"/>
    <col min="8461" max="8461" width="16" style="32" customWidth="1"/>
    <col min="8462" max="8704" width="9.140625" style="32"/>
    <col min="8705" max="8705" width="4.5703125" style="32" customWidth="1"/>
    <col min="8706" max="8706" width="9.7109375" style="32" customWidth="1"/>
    <col min="8707" max="8707" width="37" style="32" customWidth="1"/>
    <col min="8708" max="8713" width="7" style="32" customWidth="1"/>
    <col min="8714" max="8715" width="9.5703125" style="32" customWidth="1"/>
    <col min="8716" max="8716" width="13.5703125" style="32" customWidth="1"/>
    <col min="8717" max="8717" width="16" style="32" customWidth="1"/>
    <col min="8718" max="8960" width="9.140625" style="32"/>
    <col min="8961" max="8961" width="4.5703125" style="32" customWidth="1"/>
    <col min="8962" max="8962" width="9.7109375" style="32" customWidth="1"/>
    <col min="8963" max="8963" width="37" style="32" customWidth="1"/>
    <col min="8964" max="8969" width="7" style="32" customWidth="1"/>
    <col min="8970" max="8971" width="9.5703125" style="32" customWidth="1"/>
    <col min="8972" max="8972" width="13.5703125" style="32" customWidth="1"/>
    <col min="8973" max="8973" width="16" style="32" customWidth="1"/>
    <col min="8974" max="9216" width="9.140625" style="32"/>
    <col min="9217" max="9217" width="4.5703125" style="32" customWidth="1"/>
    <col min="9218" max="9218" width="9.7109375" style="32" customWidth="1"/>
    <col min="9219" max="9219" width="37" style="32" customWidth="1"/>
    <col min="9220" max="9225" width="7" style="32" customWidth="1"/>
    <col min="9226" max="9227" width="9.5703125" style="32" customWidth="1"/>
    <col min="9228" max="9228" width="13.5703125" style="32" customWidth="1"/>
    <col min="9229" max="9229" width="16" style="32" customWidth="1"/>
    <col min="9230" max="9472" width="9.140625" style="32"/>
    <col min="9473" max="9473" width="4.5703125" style="32" customWidth="1"/>
    <col min="9474" max="9474" width="9.7109375" style="32" customWidth="1"/>
    <col min="9475" max="9475" width="37" style="32" customWidth="1"/>
    <col min="9476" max="9481" width="7" style="32" customWidth="1"/>
    <col min="9482" max="9483" width="9.5703125" style="32" customWidth="1"/>
    <col min="9484" max="9484" width="13.5703125" style="32" customWidth="1"/>
    <col min="9485" max="9485" width="16" style="32" customWidth="1"/>
    <col min="9486" max="9728" width="9.140625" style="32"/>
    <col min="9729" max="9729" width="4.5703125" style="32" customWidth="1"/>
    <col min="9730" max="9730" width="9.7109375" style="32" customWidth="1"/>
    <col min="9731" max="9731" width="37" style="32" customWidth="1"/>
    <col min="9732" max="9737" width="7" style="32" customWidth="1"/>
    <col min="9738" max="9739" width="9.5703125" style="32" customWidth="1"/>
    <col min="9740" max="9740" width="13.5703125" style="32" customWidth="1"/>
    <col min="9741" max="9741" width="16" style="32" customWidth="1"/>
    <col min="9742" max="9984" width="9.140625" style="32"/>
    <col min="9985" max="9985" width="4.5703125" style="32" customWidth="1"/>
    <col min="9986" max="9986" width="9.7109375" style="32" customWidth="1"/>
    <col min="9987" max="9987" width="37" style="32" customWidth="1"/>
    <col min="9988" max="9993" width="7" style="32" customWidth="1"/>
    <col min="9994" max="9995" width="9.5703125" style="32" customWidth="1"/>
    <col min="9996" max="9996" width="13.5703125" style="32" customWidth="1"/>
    <col min="9997" max="9997" width="16" style="32" customWidth="1"/>
    <col min="9998" max="10240" width="9.140625" style="32"/>
    <col min="10241" max="10241" width="4.5703125" style="32" customWidth="1"/>
    <col min="10242" max="10242" width="9.7109375" style="32" customWidth="1"/>
    <col min="10243" max="10243" width="37" style="32" customWidth="1"/>
    <col min="10244" max="10249" width="7" style="32" customWidth="1"/>
    <col min="10250" max="10251" width="9.5703125" style="32" customWidth="1"/>
    <col min="10252" max="10252" width="13.5703125" style="32" customWidth="1"/>
    <col min="10253" max="10253" width="16" style="32" customWidth="1"/>
    <col min="10254" max="10496" width="9.140625" style="32"/>
    <col min="10497" max="10497" width="4.5703125" style="32" customWidth="1"/>
    <col min="10498" max="10498" width="9.7109375" style="32" customWidth="1"/>
    <col min="10499" max="10499" width="37" style="32" customWidth="1"/>
    <col min="10500" max="10505" width="7" style="32" customWidth="1"/>
    <col min="10506" max="10507" width="9.5703125" style="32" customWidth="1"/>
    <col min="10508" max="10508" width="13.5703125" style="32" customWidth="1"/>
    <col min="10509" max="10509" width="16" style="32" customWidth="1"/>
    <col min="10510" max="10752" width="9.140625" style="32"/>
    <col min="10753" max="10753" width="4.5703125" style="32" customWidth="1"/>
    <col min="10754" max="10754" width="9.7109375" style="32" customWidth="1"/>
    <col min="10755" max="10755" width="37" style="32" customWidth="1"/>
    <col min="10756" max="10761" width="7" style="32" customWidth="1"/>
    <col min="10762" max="10763" width="9.5703125" style="32" customWidth="1"/>
    <col min="10764" max="10764" width="13.5703125" style="32" customWidth="1"/>
    <col min="10765" max="10765" width="16" style="32" customWidth="1"/>
    <col min="10766" max="11008" width="9.140625" style="32"/>
    <col min="11009" max="11009" width="4.5703125" style="32" customWidth="1"/>
    <col min="11010" max="11010" width="9.7109375" style="32" customWidth="1"/>
    <col min="11011" max="11011" width="37" style="32" customWidth="1"/>
    <col min="11012" max="11017" width="7" style="32" customWidth="1"/>
    <col min="11018" max="11019" width="9.5703125" style="32" customWidth="1"/>
    <col min="11020" max="11020" width="13.5703125" style="32" customWidth="1"/>
    <col min="11021" max="11021" width="16" style="32" customWidth="1"/>
    <col min="11022" max="11264" width="9.140625" style="32"/>
    <col min="11265" max="11265" width="4.5703125" style="32" customWidth="1"/>
    <col min="11266" max="11266" width="9.7109375" style="32" customWidth="1"/>
    <col min="11267" max="11267" width="37" style="32" customWidth="1"/>
    <col min="11268" max="11273" width="7" style="32" customWidth="1"/>
    <col min="11274" max="11275" width="9.5703125" style="32" customWidth="1"/>
    <col min="11276" max="11276" width="13.5703125" style="32" customWidth="1"/>
    <col min="11277" max="11277" width="16" style="32" customWidth="1"/>
    <col min="11278" max="11520" width="9.140625" style="32"/>
    <col min="11521" max="11521" width="4.5703125" style="32" customWidth="1"/>
    <col min="11522" max="11522" width="9.7109375" style="32" customWidth="1"/>
    <col min="11523" max="11523" width="37" style="32" customWidth="1"/>
    <col min="11524" max="11529" width="7" style="32" customWidth="1"/>
    <col min="11530" max="11531" width="9.5703125" style="32" customWidth="1"/>
    <col min="11532" max="11532" width="13.5703125" style="32" customWidth="1"/>
    <col min="11533" max="11533" width="16" style="32" customWidth="1"/>
    <col min="11534" max="11776" width="9.140625" style="32"/>
    <col min="11777" max="11777" width="4.5703125" style="32" customWidth="1"/>
    <col min="11778" max="11778" width="9.7109375" style="32" customWidth="1"/>
    <col min="11779" max="11779" width="37" style="32" customWidth="1"/>
    <col min="11780" max="11785" width="7" style="32" customWidth="1"/>
    <col min="11786" max="11787" width="9.5703125" style="32" customWidth="1"/>
    <col min="11788" max="11788" width="13.5703125" style="32" customWidth="1"/>
    <col min="11789" max="11789" width="16" style="32" customWidth="1"/>
    <col min="11790" max="12032" width="9.140625" style="32"/>
    <col min="12033" max="12033" width="4.5703125" style="32" customWidth="1"/>
    <col min="12034" max="12034" width="9.7109375" style="32" customWidth="1"/>
    <col min="12035" max="12035" width="37" style="32" customWidth="1"/>
    <col min="12036" max="12041" width="7" style="32" customWidth="1"/>
    <col min="12042" max="12043" width="9.5703125" style="32" customWidth="1"/>
    <col min="12044" max="12044" width="13.5703125" style="32" customWidth="1"/>
    <col min="12045" max="12045" width="16" style="32" customWidth="1"/>
    <col min="12046" max="12288" width="9.140625" style="32"/>
    <col min="12289" max="12289" width="4.5703125" style="32" customWidth="1"/>
    <col min="12290" max="12290" width="9.7109375" style="32" customWidth="1"/>
    <col min="12291" max="12291" width="37" style="32" customWidth="1"/>
    <col min="12292" max="12297" width="7" style="32" customWidth="1"/>
    <col min="12298" max="12299" width="9.5703125" style="32" customWidth="1"/>
    <col min="12300" max="12300" width="13.5703125" style="32" customWidth="1"/>
    <col min="12301" max="12301" width="16" style="32" customWidth="1"/>
    <col min="12302" max="12544" width="9.140625" style="32"/>
    <col min="12545" max="12545" width="4.5703125" style="32" customWidth="1"/>
    <col min="12546" max="12546" width="9.7109375" style="32" customWidth="1"/>
    <col min="12547" max="12547" width="37" style="32" customWidth="1"/>
    <col min="12548" max="12553" width="7" style="32" customWidth="1"/>
    <col min="12554" max="12555" width="9.5703125" style="32" customWidth="1"/>
    <col min="12556" max="12556" width="13.5703125" style="32" customWidth="1"/>
    <col min="12557" max="12557" width="16" style="32" customWidth="1"/>
    <col min="12558" max="12800" width="9.140625" style="32"/>
    <col min="12801" max="12801" width="4.5703125" style="32" customWidth="1"/>
    <col min="12802" max="12802" width="9.7109375" style="32" customWidth="1"/>
    <col min="12803" max="12803" width="37" style="32" customWidth="1"/>
    <col min="12804" max="12809" width="7" style="32" customWidth="1"/>
    <col min="12810" max="12811" width="9.5703125" style="32" customWidth="1"/>
    <col min="12812" max="12812" width="13.5703125" style="32" customWidth="1"/>
    <col min="12813" max="12813" width="16" style="32" customWidth="1"/>
    <col min="12814" max="13056" width="9.140625" style="32"/>
    <col min="13057" max="13057" width="4.5703125" style="32" customWidth="1"/>
    <col min="13058" max="13058" width="9.7109375" style="32" customWidth="1"/>
    <col min="13059" max="13059" width="37" style="32" customWidth="1"/>
    <col min="13060" max="13065" width="7" style="32" customWidth="1"/>
    <col min="13066" max="13067" width="9.5703125" style="32" customWidth="1"/>
    <col min="13068" max="13068" width="13.5703125" style="32" customWidth="1"/>
    <col min="13069" max="13069" width="16" style="32" customWidth="1"/>
    <col min="13070" max="13312" width="9.140625" style="32"/>
    <col min="13313" max="13313" width="4.5703125" style="32" customWidth="1"/>
    <col min="13314" max="13314" width="9.7109375" style="32" customWidth="1"/>
    <col min="13315" max="13315" width="37" style="32" customWidth="1"/>
    <col min="13316" max="13321" width="7" style="32" customWidth="1"/>
    <col min="13322" max="13323" width="9.5703125" style="32" customWidth="1"/>
    <col min="13324" max="13324" width="13.5703125" style="32" customWidth="1"/>
    <col min="13325" max="13325" width="16" style="32" customWidth="1"/>
    <col min="13326" max="13568" width="9.140625" style="32"/>
    <col min="13569" max="13569" width="4.5703125" style="32" customWidth="1"/>
    <col min="13570" max="13570" width="9.7109375" style="32" customWidth="1"/>
    <col min="13571" max="13571" width="37" style="32" customWidth="1"/>
    <col min="13572" max="13577" width="7" style="32" customWidth="1"/>
    <col min="13578" max="13579" width="9.5703125" style="32" customWidth="1"/>
    <col min="13580" max="13580" width="13.5703125" style="32" customWidth="1"/>
    <col min="13581" max="13581" width="16" style="32" customWidth="1"/>
    <col min="13582" max="13824" width="9.140625" style="32"/>
    <col min="13825" max="13825" width="4.5703125" style="32" customWidth="1"/>
    <col min="13826" max="13826" width="9.7109375" style="32" customWidth="1"/>
    <col min="13827" max="13827" width="37" style="32" customWidth="1"/>
    <col min="13828" max="13833" width="7" style="32" customWidth="1"/>
    <col min="13834" max="13835" width="9.5703125" style="32" customWidth="1"/>
    <col min="13836" max="13836" width="13.5703125" style="32" customWidth="1"/>
    <col min="13837" max="13837" width="16" style="32" customWidth="1"/>
    <col min="13838" max="14080" width="9.140625" style="32"/>
    <col min="14081" max="14081" width="4.5703125" style="32" customWidth="1"/>
    <col min="14082" max="14082" width="9.7109375" style="32" customWidth="1"/>
    <col min="14083" max="14083" width="37" style="32" customWidth="1"/>
    <col min="14084" max="14089" width="7" style="32" customWidth="1"/>
    <col min="14090" max="14091" width="9.5703125" style="32" customWidth="1"/>
    <col min="14092" max="14092" width="13.5703125" style="32" customWidth="1"/>
    <col min="14093" max="14093" width="16" style="32" customWidth="1"/>
    <col min="14094" max="14336" width="9.140625" style="32"/>
    <col min="14337" max="14337" width="4.5703125" style="32" customWidth="1"/>
    <col min="14338" max="14338" width="9.7109375" style="32" customWidth="1"/>
    <col min="14339" max="14339" width="37" style="32" customWidth="1"/>
    <col min="14340" max="14345" width="7" style="32" customWidth="1"/>
    <col min="14346" max="14347" width="9.5703125" style="32" customWidth="1"/>
    <col min="14348" max="14348" width="13.5703125" style="32" customWidth="1"/>
    <col min="14349" max="14349" width="16" style="32" customWidth="1"/>
    <col min="14350" max="14592" width="9.140625" style="32"/>
    <col min="14593" max="14593" width="4.5703125" style="32" customWidth="1"/>
    <col min="14594" max="14594" width="9.7109375" style="32" customWidth="1"/>
    <col min="14595" max="14595" width="37" style="32" customWidth="1"/>
    <col min="14596" max="14601" width="7" style="32" customWidth="1"/>
    <col min="14602" max="14603" width="9.5703125" style="32" customWidth="1"/>
    <col min="14604" max="14604" width="13.5703125" style="32" customWidth="1"/>
    <col min="14605" max="14605" width="16" style="32" customWidth="1"/>
    <col min="14606" max="14848" width="9.140625" style="32"/>
    <col min="14849" max="14849" width="4.5703125" style="32" customWidth="1"/>
    <col min="14850" max="14850" width="9.7109375" style="32" customWidth="1"/>
    <col min="14851" max="14851" width="37" style="32" customWidth="1"/>
    <col min="14852" max="14857" width="7" style="32" customWidth="1"/>
    <col min="14858" max="14859" width="9.5703125" style="32" customWidth="1"/>
    <col min="14860" max="14860" width="13.5703125" style="32" customWidth="1"/>
    <col min="14861" max="14861" width="16" style="32" customWidth="1"/>
    <col min="14862" max="15104" width="9.140625" style="32"/>
    <col min="15105" max="15105" width="4.5703125" style="32" customWidth="1"/>
    <col min="15106" max="15106" width="9.7109375" style="32" customWidth="1"/>
    <col min="15107" max="15107" width="37" style="32" customWidth="1"/>
    <col min="15108" max="15113" width="7" style="32" customWidth="1"/>
    <col min="15114" max="15115" width="9.5703125" style="32" customWidth="1"/>
    <col min="15116" max="15116" width="13.5703125" style="32" customWidth="1"/>
    <col min="15117" max="15117" width="16" style="32" customWidth="1"/>
    <col min="15118" max="15360" width="9.140625" style="32"/>
    <col min="15361" max="15361" width="4.5703125" style="32" customWidth="1"/>
    <col min="15362" max="15362" width="9.7109375" style="32" customWidth="1"/>
    <col min="15363" max="15363" width="37" style="32" customWidth="1"/>
    <col min="15364" max="15369" width="7" style="32" customWidth="1"/>
    <col min="15370" max="15371" width="9.5703125" style="32" customWidth="1"/>
    <col min="15372" max="15372" width="13.5703125" style="32" customWidth="1"/>
    <col min="15373" max="15373" width="16" style="32" customWidth="1"/>
    <col min="15374" max="15616" width="9.140625" style="32"/>
    <col min="15617" max="15617" width="4.5703125" style="32" customWidth="1"/>
    <col min="15618" max="15618" width="9.7109375" style="32" customWidth="1"/>
    <col min="15619" max="15619" width="37" style="32" customWidth="1"/>
    <col min="15620" max="15625" width="7" style="32" customWidth="1"/>
    <col min="15626" max="15627" width="9.5703125" style="32" customWidth="1"/>
    <col min="15628" max="15628" width="13.5703125" style="32" customWidth="1"/>
    <col min="15629" max="15629" width="16" style="32" customWidth="1"/>
    <col min="15630" max="15872" width="9.140625" style="32"/>
    <col min="15873" max="15873" width="4.5703125" style="32" customWidth="1"/>
    <col min="15874" max="15874" width="9.7109375" style="32" customWidth="1"/>
    <col min="15875" max="15875" width="37" style="32" customWidth="1"/>
    <col min="15876" max="15881" width="7" style="32" customWidth="1"/>
    <col min="15882" max="15883" width="9.5703125" style="32" customWidth="1"/>
    <col min="15884" max="15884" width="13.5703125" style="32" customWidth="1"/>
    <col min="15885" max="15885" width="16" style="32" customWidth="1"/>
    <col min="15886" max="16128" width="9.140625" style="32"/>
    <col min="16129" max="16129" width="4.5703125" style="32" customWidth="1"/>
    <col min="16130" max="16130" width="9.7109375" style="32" customWidth="1"/>
    <col min="16131" max="16131" width="37" style="32" customWidth="1"/>
    <col min="16132" max="16137" width="7" style="32" customWidth="1"/>
    <col min="16138" max="16139" width="9.5703125" style="32" customWidth="1"/>
    <col min="16140" max="16140" width="13.5703125" style="32" customWidth="1"/>
    <col min="16141" max="16141" width="16" style="32" customWidth="1"/>
    <col min="16142" max="16384" width="9.140625" style="32"/>
  </cols>
  <sheetData>
    <row r="1" spans="1:13" ht="38.25" x14ac:dyDescent="0.2">
      <c r="A1" s="47" t="s">
        <v>29</v>
      </c>
      <c r="B1" s="47" t="s">
        <v>41</v>
      </c>
      <c r="C1" s="47" t="s">
        <v>42</v>
      </c>
      <c r="D1" s="48" t="s">
        <v>43</v>
      </c>
      <c r="E1" s="48" t="s">
        <v>44</v>
      </c>
      <c r="F1" s="48" t="s">
        <v>45</v>
      </c>
      <c r="G1" s="49" t="s">
        <v>46</v>
      </c>
      <c r="H1" s="49" t="s">
        <v>47</v>
      </c>
      <c r="I1" s="49" t="s">
        <v>48</v>
      </c>
      <c r="J1" s="49" t="s">
        <v>49</v>
      </c>
      <c r="K1" s="49" t="s">
        <v>50</v>
      </c>
      <c r="L1" s="48" t="s">
        <v>51</v>
      </c>
      <c r="M1" s="48" t="s">
        <v>52</v>
      </c>
    </row>
    <row r="2" spans="1:13" ht="89.25" x14ac:dyDescent="0.2">
      <c r="A2" s="50">
        <v>1</v>
      </c>
      <c r="B2" s="62" t="s">
        <v>88</v>
      </c>
      <c r="C2" s="50" t="s">
        <v>305</v>
      </c>
      <c r="D2" s="62">
        <v>20</v>
      </c>
      <c r="E2" s="50" t="s">
        <v>55</v>
      </c>
      <c r="F2" s="50">
        <v>0.36</v>
      </c>
      <c r="G2" s="55">
        <v>0</v>
      </c>
      <c r="H2" s="55">
        <v>0</v>
      </c>
      <c r="I2" s="55">
        <v>0</v>
      </c>
      <c r="J2" s="51">
        <f>ROUND(G2*D2,0)</f>
        <v>0</v>
      </c>
      <c r="K2" s="51">
        <f>ROUND((H2+I2)*D2,0)</f>
        <v>0</v>
      </c>
      <c r="L2" s="59"/>
      <c r="M2" s="59"/>
    </row>
    <row r="3" spans="1:13" ht="89.25" x14ac:dyDescent="0.2">
      <c r="A3" s="50">
        <v>2</v>
      </c>
      <c r="B3" s="62" t="s">
        <v>86</v>
      </c>
      <c r="C3" s="50" t="s">
        <v>306</v>
      </c>
      <c r="D3" s="62">
        <v>10</v>
      </c>
      <c r="E3" s="50" t="s">
        <v>55</v>
      </c>
      <c r="F3" s="50">
        <v>0.32</v>
      </c>
      <c r="G3" s="55">
        <v>0</v>
      </c>
      <c r="H3" s="55">
        <v>0</v>
      </c>
      <c r="I3" s="55">
        <v>0</v>
      </c>
      <c r="J3" s="51">
        <f>ROUND(G3*D3,0)</f>
        <v>0</v>
      </c>
      <c r="K3" s="51">
        <f>ROUND((H3+I3)*D3,0)</f>
        <v>0</v>
      </c>
      <c r="L3" s="59"/>
      <c r="M3" s="59"/>
    </row>
    <row r="4" spans="1:13" s="56" customFormat="1" ht="14.25" x14ac:dyDescent="0.2">
      <c r="C4" s="56" t="s">
        <v>57</v>
      </c>
      <c r="G4" s="63"/>
      <c r="H4" s="63"/>
      <c r="I4" s="63"/>
      <c r="J4" s="64">
        <f>ROUND(SUM(J2:J3),0)</f>
        <v>0</v>
      </c>
      <c r="K4" s="64">
        <f>ROUND(SUM(K2:K3),0)</f>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opLeftCell="A7" workbookViewId="0">
      <selection activeCell="N9" sqref="N9"/>
    </sheetView>
  </sheetViews>
  <sheetFormatPr defaultRowHeight="12.75" x14ac:dyDescent="0.2"/>
  <cols>
    <col min="3" max="3" width="37.5703125" customWidth="1"/>
    <col min="8" max="8" width="11.5703125" customWidth="1"/>
    <col min="10" max="10" width="10.140625" customWidth="1"/>
  </cols>
  <sheetData>
    <row r="1" spans="1:13" ht="25.5" x14ac:dyDescent="0.2">
      <c r="A1" s="47" t="s">
        <v>29</v>
      </c>
      <c r="B1" s="47" t="s">
        <v>41</v>
      </c>
      <c r="C1" s="47" t="s">
        <v>42</v>
      </c>
      <c r="D1" s="48" t="s">
        <v>43</v>
      </c>
      <c r="E1" s="48" t="s">
        <v>44</v>
      </c>
      <c r="F1" s="48" t="s">
        <v>45</v>
      </c>
      <c r="G1" s="49" t="s">
        <v>46</v>
      </c>
      <c r="H1" s="49" t="s">
        <v>47</v>
      </c>
      <c r="I1" s="49" t="s">
        <v>48</v>
      </c>
      <c r="J1" s="49" t="s">
        <v>49</v>
      </c>
      <c r="K1" s="49" t="s">
        <v>50</v>
      </c>
      <c r="L1" s="48" t="s">
        <v>51</v>
      </c>
      <c r="M1" s="48" t="s">
        <v>52</v>
      </c>
    </row>
    <row r="2" spans="1:13" ht="105.75" customHeight="1" x14ac:dyDescent="0.2">
      <c r="A2" s="50">
        <v>1</v>
      </c>
      <c r="B2" s="62" t="s">
        <v>307</v>
      </c>
      <c r="C2" s="50" t="s">
        <v>308</v>
      </c>
      <c r="D2" s="62">
        <v>1</v>
      </c>
      <c r="E2" s="50" t="s">
        <v>96</v>
      </c>
      <c r="F2" s="50">
        <v>3.01</v>
      </c>
      <c r="G2" s="55">
        <v>0</v>
      </c>
      <c r="H2" s="55">
        <v>0</v>
      </c>
      <c r="I2" s="55">
        <v>0</v>
      </c>
      <c r="J2" s="51">
        <f t="shared" ref="J2:J10" si="0">ROUND(G2*D2,0)</f>
        <v>0</v>
      </c>
      <c r="K2" s="51">
        <f t="shared" ref="K2:K10" si="1">ROUND((H2+I2)*D2,0)</f>
        <v>0</v>
      </c>
      <c r="L2" s="59" t="s">
        <v>56</v>
      </c>
      <c r="M2" s="59" t="s">
        <v>309</v>
      </c>
    </row>
    <row r="3" spans="1:13" ht="90" customHeight="1" x14ac:dyDescent="0.2">
      <c r="A3" s="50">
        <v>2</v>
      </c>
      <c r="B3" s="62" t="s">
        <v>310</v>
      </c>
      <c r="C3" s="50" t="s">
        <v>311</v>
      </c>
      <c r="D3" s="62">
        <v>1</v>
      </c>
      <c r="E3" s="50" t="s">
        <v>96</v>
      </c>
      <c r="F3" s="50">
        <v>0.67</v>
      </c>
      <c r="G3" s="55">
        <v>0</v>
      </c>
      <c r="H3" s="55">
        <v>0</v>
      </c>
      <c r="I3" s="55">
        <v>0</v>
      </c>
      <c r="J3" s="51">
        <f t="shared" si="0"/>
        <v>0</v>
      </c>
      <c r="K3" s="51">
        <f t="shared" si="1"/>
        <v>0</v>
      </c>
      <c r="L3" s="59"/>
      <c r="M3" s="59"/>
    </row>
    <row r="4" spans="1:13" ht="114.75" customHeight="1" x14ac:dyDescent="0.2">
      <c r="A4" s="50">
        <v>3</v>
      </c>
      <c r="B4" s="62" t="s">
        <v>312</v>
      </c>
      <c r="C4" s="50" t="s">
        <v>313</v>
      </c>
      <c r="D4" s="62">
        <v>1</v>
      </c>
      <c r="E4" s="50" t="s">
        <v>96</v>
      </c>
      <c r="F4" s="50">
        <v>13.5</v>
      </c>
      <c r="G4" s="55">
        <v>0</v>
      </c>
      <c r="H4" s="55">
        <v>0</v>
      </c>
      <c r="I4" s="55">
        <v>0</v>
      </c>
      <c r="J4" s="51">
        <f t="shared" si="0"/>
        <v>0</v>
      </c>
      <c r="K4" s="51">
        <f t="shared" si="1"/>
        <v>0</v>
      </c>
      <c r="L4" s="59"/>
      <c r="M4" s="59"/>
    </row>
    <row r="5" spans="1:13" ht="84.75" customHeight="1" x14ac:dyDescent="0.2">
      <c r="A5" s="50">
        <v>4</v>
      </c>
      <c r="B5" s="62" t="s">
        <v>314</v>
      </c>
      <c r="C5" s="50" t="s">
        <v>315</v>
      </c>
      <c r="D5" s="62">
        <v>4</v>
      </c>
      <c r="E5" s="50" t="s">
        <v>96</v>
      </c>
      <c r="F5" s="50">
        <v>0.89</v>
      </c>
      <c r="G5" s="55">
        <v>0</v>
      </c>
      <c r="H5" s="55">
        <v>0</v>
      </c>
      <c r="I5" s="55">
        <v>0</v>
      </c>
      <c r="J5" s="51">
        <f t="shared" si="0"/>
        <v>0</v>
      </c>
      <c r="K5" s="51">
        <f t="shared" si="1"/>
        <v>0</v>
      </c>
      <c r="L5" s="59" t="s">
        <v>56</v>
      </c>
      <c r="M5" s="59" t="s">
        <v>316</v>
      </c>
    </row>
    <row r="6" spans="1:13" ht="107.25" customHeight="1" x14ac:dyDescent="0.2">
      <c r="A6" s="50">
        <v>5</v>
      </c>
      <c r="B6" s="62" t="s">
        <v>317</v>
      </c>
      <c r="C6" s="50" t="s">
        <v>318</v>
      </c>
      <c r="D6" s="62">
        <v>1</v>
      </c>
      <c r="E6" s="50" t="s">
        <v>96</v>
      </c>
      <c r="F6" s="50">
        <v>0.83</v>
      </c>
      <c r="G6" s="55">
        <v>0</v>
      </c>
      <c r="H6" s="55">
        <v>0</v>
      </c>
      <c r="I6" s="55">
        <v>0</v>
      </c>
      <c r="J6" s="51">
        <f t="shared" si="0"/>
        <v>0</v>
      </c>
      <c r="K6" s="51">
        <f t="shared" si="1"/>
        <v>0</v>
      </c>
      <c r="L6" s="59" t="s">
        <v>56</v>
      </c>
      <c r="M6" s="59" t="s">
        <v>319</v>
      </c>
    </row>
    <row r="7" spans="1:13" ht="82.5" customHeight="1" x14ac:dyDescent="0.2">
      <c r="A7" s="50">
        <v>6</v>
      </c>
      <c r="B7" s="62" t="s">
        <v>320</v>
      </c>
      <c r="C7" s="50" t="s">
        <v>321</v>
      </c>
      <c r="D7" s="62">
        <v>2</v>
      </c>
      <c r="E7" s="50" t="s">
        <v>96</v>
      </c>
      <c r="F7" s="50">
        <v>0.83</v>
      </c>
      <c r="G7" s="55">
        <v>0</v>
      </c>
      <c r="H7" s="55">
        <v>0</v>
      </c>
      <c r="I7" s="55">
        <v>0</v>
      </c>
      <c r="J7" s="51">
        <f t="shared" si="0"/>
        <v>0</v>
      </c>
      <c r="K7" s="51">
        <f t="shared" si="1"/>
        <v>0</v>
      </c>
      <c r="L7" s="59" t="s">
        <v>56</v>
      </c>
      <c r="M7" s="59" t="s">
        <v>322</v>
      </c>
    </row>
    <row r="8" spans="1:13" ht="111" customHeight="1" x14ac:dyDescent="0.2">
      <c r="A8" s="50">
        <v>7</v>
      </c>
      <c r="B8" s="62" t="s">
        <v>323</v>
      </c>
      <c r="C8" s="50" t="s">
        <v>324</v>
      </c>
      <c r="D8" s="62">
        <v>1</v>
      </c>
      <c r="E8" s="50" t="s">
        <v>96</v>
      </c>
      <c r="F8" s="50">
        <v>0.83</v>
      </c>
      <c r="G8" s="55">
        <v>0</v>
      </c>
      <c r="H8" s="55">
        <v>0</v>
      </c>
      <c r="I8" s="55">
        <v>0</v>
      </c>
      <c r="J8" s="51">
        <f t="shared" si="0"/>
        <v>0</v>
      </c>
      <c r="K8" s="51">
        <f t="shared" si="1"/>
        <v>0</v>
      </c>
      <c r="L8" s="59" t="s">
        <v>56</v>
      </c>
      <c r="M8" s="59" t="s">
        <v>325</v>
      </c>
    </row>
    <row r="9" spans="1:13" ht="97.5" customHeight="1" x14ac:dyDescent="0.2">
      <c r="A9" s="50">
        <v>8</v>
      </c>
      <c r="B9" s="62" t="s">
        <v>326</v>
      </c>
      <c r="C9" s="50" t="s">
        <v>327</v>
      </c>
      <c r="D9" s="62">
        <v>1</v>
      </c>
      <c r="E9" s="50" t="s">
        <v>96</v>
      </c>
      <c r="F9" s="50">
        <v>1.25</v>
      </c>
      <c r="G9" s="55">
        <v>0</v>
      </c>
      <c r="H9" s="55">
        <v>0</v>
      </c>
      <c r="I9" s="55">
        <v>0</v>
      </c>
      <c r="J9" s="51">
        <f t="shared" si="0"/>
        <v>0</v>
      </c>
      <c r="K9" s="51">
        <f t="shared" si="1"/>
        <v>0</v>
      </c>
      <c r="L9" s="59"/>
      <c r="M9" s="59"/>
    </row>
    <row r="10" spans="1:13" ht="25.5" x14ac:dyDescent="0.2">
      <c r="A10" s="50">
        <v>9</v>
      </c>
      <c r="B10" s="62" t="s">
        <v>92</v>
      </c>
      <c r="C10" s="50" t="s">
        <v>328</v>
      </c>
      <c r="D10" s="62">
        <v>1</v>
      </c>
      <c r="E10" s="50" t="s">
        <v>96</v>
      </c>
      <c r="F10" s="50">
        <v>15</v>
      </c>
      <c r="G10" s="55">
        <v>0</v>
      </c>
      <c r="H10" s="55">
        <v>0</v>
      </c>
      <c r="I10" s="55">
        <v>0</v>
      </c>
      <c r="J10" s="51">
        <f t="shared" si="0"/>
        <v>0</v>
      </c>
      <c r="K10" s="51">
        <f t="shared" si="1"/>
        <v>0</v>
      </c>
      <c r="L10" s="59" t="s">
        <v>286</v>
      </c>
      <c r="M10" s="59"/>
    </row>
    <row r="11" spans="1:13" ht="19.5" customHeight="1" x14ac:dyDescent="0.2">
      <c r="A11" s="56"/>
      <c r="B11" s="56"/>
      <c r="C11" s="56" t="s">
        <v>57</v>
      </c>
      <c r="D11" s="56"/>
      <c r="E11" s="56"/>
      <c r="F11" s="56"/>
      <c r="G11" s="63"/>
      <c r="H11" s="63"/>
      <c r="I11" s="63"/>
      <c r="J11" s="64">
        <f>ROUND(SUM(J2:J10),0)</f>
        <v>0</v>
      </c>
      <c r="K11" s="64">
        <f>ROUND(SUM(K2:K10),0)</f>
        <v>0</v>
      </c>
      <c r="L11" s="56"/>
      <c r="M11" s="5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F20" sqref="F20"/>
    </sheetView>
  </sheetViews>
  <sheetFormatPr defaultRowHeight="12.75" x14ac:dyDescent="0.2"/>
  <cols>
    <col min="1" max="1" width="24.42578125" customWidth="1"/>
    <col min="2" max="2" width="25.5703125" customWidth="1"/>
    <col min="3" max="3" width="23.85546875" customWidth="1"/>
    <col min="4" max="4" width="12" customWidth="1"/>
    <col min="5" max="5" width="10.7109375" customWidth="1"/>
  </cols>
  <sheetData>
    <row r="1" spans="1:9" x14ac:dyDescent="0.2">
      <c r="A1" s="155" t="s">
        <v>272</v>
      </c>
      <c r="B1" s="155"/>
      <c r="C1" s="155"/>
      <c r="D1" s="155"/>
      <c r="E1" s="155"/>
      <c r="F1" s="155"/>
      <c r="G1" s="155"/>
      <c r="H1" s="155"/>
      <c r="I1" s="155"/>
    </row>
    <row r="2" spans="1:9" x14ac:dyDescent="0.2">
      <c r="A2" s="155" t="s">
        <v>28</v>
      </c>
      <c r="B2" s="155"/>
      <c r="C2" s="155"/>
      <c r="D2" s="155"/>
      <c r="E2" s="155"/>
      <c r="F2" s="155"/>
      <c r="G2" s="155"/>
      <c r="H2" s="155"/>
      <c r="I2" s="155"/>
    </row>
    <row r="3" spans="1:9" x14ac:dyDescent="0.2">
      <c r="A3" s="156" t="s">
        <v>22</v>
      </c>
      <c r="B3" s="156"/>
      <c r="C3" s="156"/>
      <c r="D3" s="156"/>
      <c r="E3" s="156"/>
      <c r="F3" s="156"/>
      <c r="G3" s="156"/>
      <c r="H3" s="156"/>
      <c r="I3" s="156"/>
    </row>
    <row r="4" spans="1:9" s="102" customFormat="1" ht="88.5" customHeight="1" x14ac:dyDescent="0.2">
      <c r="A4" s="74" t="s">
        <v>424</v>
      </c>
      <c r="B4" s="113"/>
      <c r="C4" s="113"/>
      <c r="D4" s="113"/>
      <c r="E4" s="113"/>
      <c r="F4" s="113"/>
      <c r="G4" s="113"/>
      <c r="H4" s="113"/>
      <c r="I4" s="113"/>
    </row>
    <row r="5" spans="1:9" s="102" customFormat="1" ht="63.75" x14ac:dyDescent="0.2">
      <c r="A5" s="71" t="s">
        <v>381</v>
      </c>
      <c r="B5" s="113"/>
      <c r="C5" s="113"/>
      <c r="D5" s="113"/>
      <c r="E5" s="113"/>
      <c r="F5" s="113"/>
      <c r="G5" s="113"/>
      <c r="H5" s="113"/>
      <c r="I5" s="113"/>
    </row>
    <row r="6" spans="1:9" x14ac:dyDescent="0.2">
      <c r="A6" s="32"/>
      <c r="B6" s="32"/>
      <c r="C6" s="32"/>
      <c r="D6" s="32"/>
      <c r="E6" s="32"/>
      <c r="F6" s="32"/>
      <c r="G6" s="32"/>
      <c r="H6" s="32"/>
      <c r="I6" s="32"/>
    </row>
    <row r="7" spans="1:9" ht="18.75" customHeight="1" x14ac:dyDescent="0.2">
      <c r="A7" s="160" t="s">
        <v>3</v>
      </c>
      <c r="B7" s="160"/>
      <c r="C7" s="160"/>
      <c r="D7" s="160"/>
      <c r="E7" s="32"/>
      <c r="F7" s="32"/>
      <c r="G7" s="32"/>
      <c r="H7" s="32"/>
      <c r="I7" s="32"/>
    </row>
    <row r="8" spans="1:9" x14ac:dyDescent="0.2">
      <c r="A8" s="33" t="s">
        <v>0</v>
      </c>
      <c r="B8" s="34"/>
      <c r="C8" s="34" t="s">
        <v>1</v>
      </c>
      <c r="D8" s="34" t="s">
        <v>2</v>
      </c>
      <c r="E8" s="32"/>
      <c r="F8" s="32"/>
      <c r="G8" s="32"/>
      <c r="H8" s="32"/>
      <c r="I8" s="32"/>
    </row>
    <row r="9" spans="1:9" ht="22.5" customHeight="1" x14ac:dyDescent="0.2">
      <c r="A9" s="35" t="s">
        <v>4</v>
      </c>
      <c r="B9" s="35"/>
      <c r="C9" s="44">
        <f>ROUND('54 fűtés 00'!C7,0)</f>
        <v>0</v>
      </c>
      <c r="D9" s="44">
        <f>ROUND('54 fűtés 00'!D7,0)</f>
        <v>0</v>
      </c>
      <c r="E9" s="32"/>
      <c r="F9" s="32"/>
      <c r="G9" s="32"/>
      <c r="H9" s="32"/>
      <c r="I9" s="32"/>
    </row>
    <row r="10" spans="1:9" ht="18" customHeight="1" x14ac:dyDescent="0.2">
      <c r="A10" s="31" t="s">
        <v>5</v>
      </c>
      <c r="B10" s="39">
        <v>0</v>
      </c>
      <c r="C10" s="46">
        <v>0</v>
      </c>
      <c r="D10" s="46">
        <v>0</v>
      </c>
      <c r="E10" s="32"/>
      <c r="F10" s="32"/>
      <c r="G10" s="32"/>
      <c r="H10" s="32"/>
      <c r="I10" s="32"/>
    </row>
    <row r="11" spans="1:9" x14ac:dyDescent="0.2">
      <c r="A11" s="35" t="s">
        <v>6</v>
      </c>
      <c r="B11" s="35"/>
      <c r="C11" s="41">
        <f>C9</f>
        <v>0</v>
      </c>
      <c r="D11" s="41">
        <f>D9</f>
        <v>0</v>
      </c>
      <c r="E11" s="32"/>
      <c r="F11" s="32"/>
      <c r="G11" s="32"/>
      <c r="H11" s="32"/>
      <c r="I11" s="32"/>
    </row>
    <row r="12" spans="1:9" ht="24.75" customHeight="1" x14ac:dyDescent="0.2">
      <c r="A12" s="35" t="s">
        <v>7</v>
      </c>
      <c r="B12" s="35"/>
      <c r="C12" s="41">
        <f>C11</f>
        <v>0</v>
      </c>
      <c r="D12" s="41">
        <v>0</v>
      </c>
      <c r="E12" s="32"/>
      <c r="F12" s="32"/>
      <c r="G12" s="32"/>
      <c r="H12" s="32"/>
      <c r="I12" s="32"/>
    </row>
    <row r="13" spans="1:9" x14ac:dyDescent="0.2">
      <c r="A13" s="31" t="s">
        <v>8</v>
      </c>
      <c r="B13" s="39">
        <v>0</v>
      </c>
      <c r="C13" s="46">
        <v>0</v>
      </c>
      <c r="D13" s="46">
        <v>0</v>
      </c>
      <c r="E13" s="32"/>
      <c r="F13" s="32"/>
      <c r="G13" s="32"/>
      <c r="H13" s="32"/>
      <c r="I13" s="32"/>
    </row>
    <row r="14" spans="1:9" ht="25.5" x14ac:dyDescent="0.2">
      <c r="A14" s="35" t="s">
        <v>9</v>
      </c>
      <c r="B14" s="35"/>
      <c r="C14" s="41">
        <f>C9</f>
        <v>0</v>
      </c>
      <c r="D14" s="41">
        <v>0</v>
      </c>
      <c r="E14" s="32"/>
      <c r="F14" s="32"/>
      <c r="G14" s="32"/>
      <c r="H14" s="32"/>
      <c r="I14" s="32"/>
    </row>
    <row r="15" spans="1:9" x14ac:dyDescent="0.2">
      <c r="A15" s="31" t="s">
        <v>10</v>
      </c>
      <c r="B15" s="39">
        <v>0</v>
      </c>
      <c r="C15" s="46">
        <v>0</v>
      </c>
      <c r="D15" s="46">
        <v>0</v>
      </c>
      <c r="E15" s="32"/>
      <c r="F15" s="32"/>
      <c r="G15" s="32"/>
      <c r="H15" s="32"/>
      <c r="I15" s="32"/>
    </row>
    <row r="16" spans="1:9" x14ac:dyDescent="0.2">
      <c r="A16" s="35" t="s">
        <v>11</v>
      </c>
      <c r="B16" s="35"/>
      <c r="C16" s="41">
        <v>0</v>
      </c>
      <c r="D16" s="41">
        <f>D9</f>
        <v>0</v>
      </c>
      <c r="E16" s="32"/>
      <c r="F16" s="32"/>
      <c r="G16" s="32"/>
      <c r="H16" s="32"/>
      <c r="I16" s="32"/>
    </row>
    <row r="17" spans="1:9" x14ac:dyDescent="0.2">
      <c r="A17" s="31" t="s">
        <v>12</v>
      </c>
      <c r="B17" s="39">
        <v>0</v>
      </c>
      <c r="C17" s="46">
        <v>0</v>
      </c>
      <c r="D17" s="46">
        <v>0</v>
      </c>
      <c r="E17" s="32"/>
      <c r="F17" s="32"/>
      <c r="G17" s="32"/>
      <c r="H17" s="32"/>
      <c r="I17" s="32"/>
    </row>
    <row r="18" spans="1:9" x14ac:dyDescent="0.2">
      <c r="A18" s="35" t="s">
        <v>13</v>
      </c>
      <c r="B18" s="35"/>
      <c r="C18" s="157">
        <f>C14+D16</f>
        <v>0</v>
      </c>
      <c r="D18" s="157"/>
      <c r="E18" s="32"/>
      <c r="F18" s="32"/>
      <c r="G18" s="32"/>
      <c r="H18" s="32"/>
      <c r="I18" s="32"/>
    </row>
    <row r="19" spans="1:9" x14ac:dyDescent="0.2">
      <c r="A19" s="31" t="s">
        <v>14</v>
      </c>
      <c r="B19" s="39">
        <v>0.05</v>
      </c>
      <c r="C19" s="158">
        <f>C18*B19</f>
        <v>0</v>
      </c>
      <c r="D19" s="158"/>
      <c r="E19" s="32"/>
      <c r="F19" s="32"/>
      <c r="G19" s="32"/>
      <c r="H19" s="32"/>
      <c r="I19" s="32"/>
    </row>
    <row r="20" spans="1:9" ht="25.5" x14ac:dyDescent="0.2">
      <c r="A20" s="35" t="s">
        <v>15</v>
      </c>
      <c r="B20" s="35"/>
      <c r="C20" s="43"/>
      <c r="D20" s="43"/>
      <c r="E20" s="32"/>
      <c r="F20" s="32"/>
      <c r="G20" s="32"/>
      <c r="H20" s="32"/>
      <c r="I20" s="32"/>
    </row>
    <row r="21" spans="1:9" x14ac:dyDescent="0.2">
      <c r="A21" s="35" t="s">
        <v>16</v>
      </c>
      <c r="B21" s="35"/>
      <c r="C21" s="157">
        <f>C18+C19</f>
        <v>0</v>
      </c>
      <c r="D21" s="157"/>
      <c r="E21" s="32"/>
      <c r="F21" s="32"/>
      <c r="G21" s="32"/>
      <c r="H21" s="32"/>
      <c r="I21" s="32"/>
    </row>
    <row r="22" spans="1:9" x14ac:dyDescent="0.2">
      <c r="A22" s="31" t="s">
        <v>17</v>
      </c>
      <c r="B22" s="39">
        <v>0.27</v>
      </c>
      <c r="C22" s="157">
        <f>C19</f>
        <v>0</v>
      </c>
      <c r="D22" s="157"/>
      <c r="E22" s="32"/>
      <c r="F22" s="32"/>
      <c r="G22" s="32"/>
      <c r="H22" s="32"/>
      <c r="I22" s="32"/>
    </row>
    <row r="23" spans="1:9" ht="14.25" x14ac:dyDescent="0.2">
      <c r="A23" s="38" t="s">
        <v>18</v>
      </c>
      <c r="B23" s="38"/>
      <c r="C23" s="159">
        <f>C21+C22</f>
        <v>0</v>
      </c>
      <c r="D23" s="159"/>
      <c r="E23" s="32"/>
      <c r="F23" s="32"/>
      <c r="G23" s="32"/>
      <c r="H23" s="32"/>
      <c r="I23" s="32"/>
    </row>
    <row r="27" spans="1:9" x14ac:dyDescent="0.2">
      <c r="C27" s="72" t="s">
        <v>382</v>
      </c>
      <c r="D27" s="73">
        <v>42943</v>
      </c>
      <c r="E27" s="73"/>
    </row>
  </sheetData>
  <mergeCells count="9">
    <mergeCell ref="C21:D21"/>
    <mergeCell ref="C22:D22"/>
    <mergeCell ref="C23:D23"/>
    <mergeCell ref="A7:D7"/>
    <mergeCell ref="A1:I1"/>
    <mergeCell ref="A2:I2"/>
    <mergeCell ref="A3:I3"/>
    <mergeCell ref="C18:D18"/>
    <mergeCell ref="C19:D1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D17" sqref="D17"/>
    </sheetView>
  </sheetViews>
  <sheetFormatPr defaultRowHeight="12.75" x14ac:dyDescent="0.2"/>
  <cols>
    <col min="1" max="1" width="47.28515625" style="32" customWidth="1"/>
    <col min="2" max="2" width="11.85546875" style="32" customWidth="1"/>
    <col min="3" max="4" width="15.42578125" style="43" customWidth="1"/>
    <col min="5" max="256" width="9.140625" style="32"/>
    <col min="257" max="257" width="47.28515625" style="32" customWidth="1"/>
    <col min="258" max="258" width="11.85546875" style="32" customWidth="1"/>
    <col min="259" max="260" width="15.42578125" style="32" customWidth="1"/>
    <col min="261" max="512" width="9.140625" style="32"/>
    <col min="513" max="513" width="47.28515625" style="32" customWidth="1"/>
    <col min="514" max="514" width="11.85546875" style="32" customWidth="1"/>
    <col min="515" max="516" width="15.42578125" style="32" customWidth="1"/>
    <col min="517" max="768" width="9.140625" style="32"/>
    <col min="769" max="769" width="47.28515625" style="32" customWidth="1"/>
    <col min="770" max="770" width="11.85546875" style="32" customWidth="1"/>
    <col min="771" max="772" width="15.42578125" style="32" customWidth="1"/>
    <col min="773" max="1024" width="9.140625" style="32"/>
    <col min="1025" max="1025" width="47.28515625" style="32" customWidth="1"/>
    <col min="1026" max="1026" width="11.85546875" style="32" customWidth="1"/>
    <col min="1027" max="1028" width="15.42578125" style="32" customWidth="1"/>
    <col min="1029" max="1280" width="9.140625" style="32"/>
    <col min="1281" max="1281" width="47.28515625" style="32" customWidth="1"/>
    <col min="1282" max="1282" width="11.85546875" style="32" customWidth="1"/>
    <col min="1283" max="1284" width="15.42578125" style="32" customWidth="1"/>
    <col min="1285" max="1536" width="9.140625" style="32"/>
    <col min="1537" max="1537" width="47.28515625" style="32" customWidth="1"/>
    <col min="1538" max="1538" width="11.85546875" style="32" customWidth="1"/>
    <col min="1539" max="1540" width="15.42578125" style="32" customWidth="1"/>
    <col min="1541" max="1792" width="9.140625" style="32"/>
    <col min="1793" max="1793" width="47.28515625" style="32" customWidth="1"/>
    <col min="1794" max="1794" width="11.85546875" style="32" customWidth="1"/>
    <col min="1795" max="1796" width="15.42578125" style="32" customWidth="1"/>
    <col min="1797" max="2048" width="9.140625" style="32"/>
    <col min="2049" max="2049" width="47.28515625" style="32" customWidth="1"/>
    <col min="2050" max="2050" width="11.85546875" style="32" customWidth="1"/>
    <col min="2051" max="2052" width="15.42578125" style="32" customWidth="1"/>
    <col min="2053" max="2304" width="9.140625" style="32"/>
    <col min="2305" max="2305" width="47.28515625" style="32" customWidth="1"/>
    <col min="2306" max="2306" width="11.85546875" style="32" customWidth="1"/>
    <col min="2307" max="2308" width="15.42578125" style="32" customWidth="1"/>
    <col min="2309" max="2560" width="9.140625" style="32"/>
    <col min="2561" max="2561" width="47.28515625" style="32" customWidth="1"/>
    <col min="2562" max="2562" width="11.85546875" style="32" customWidth="1"/>
    <col min="2563" max="2564" width="15.42578125" style="32" customWidth="1"/>
    <col min="2565" max="2816" width="9.140625" style="32"/>
    <col min="2817" max="2817" width="47.28515625" style="32" customWidth="1"/>
    <col min="2818" max="2818" width="11.85546875" style="32" customWidth="1"/>
    <col min="2819" max="2820" width="15.42578125" style="32" customWidth="1"/>
    <col min="2821" max="3072" width="9.140625" style="32"/>
    <col min="3073" max="3073" width="47.28515625" style="32" customWidth="1"/>
    <col min="3074" max="3074" width="11.85546875" style="32" customWidth="1"/>
    <col min="3075" max="3076" width="15.42578125" style="32" customWidth="1"/>
    <col min="3077" max="3328" width="9.140625" style="32"/>
    <col min="3329" max="3329" width="47.28515625" style="32" customWidth="1"/>
    <col min="3330" max="3330" width="11.85546875" style="32" customWidth="1"/>
    <col min="3331" max="3332" width="15.42578125" style="32" customWidth="1"/>
    <col min="3333" max="3584" width="9.140625" style="32"/>
    <col min="3585" max="3585" width="47.28515625" style="32" customWidth="1"/>
    <col min="3586" max="3586" width="11.85546875" style="32" customWidth="1"/>
    <col min="3587" max="3588" width="15.42578125" style="32" customWidth="1"/>
    <col min="3589" max="3840" width="9.140625" style="32"/>
    <col min="3841" max="3841" width="47.28515625" style="32" customWidth="1"/>
    <col min="3842" max="3842" width="11.85546875" style="32" customWidth="1"/>
    <col min="3843" max="3844" width="15.42578125" style="32" customWidth="1"/>
    <col min="3845" max="4096" width="9.140625" style="32"/>
    <col min="4097" max="4097" width="47.28515625" style="32" customWidth="1"/>
    <col min="4098" max="4098" width="11.85546875" style="32" customWidth="1"/>
    <col min="4099" max="4100" width="15.42578125" style="32" customWidth="1"/>
    <col min="4101" max="4352" width="9.140625" style="32"/>
    <col min="4353" max="4353" width="47.28515625" style="32" customWidth="1"/>
    <col min="4354" max="4354" width="11.85546875" style="32" customWidth="1"/>
    <col min="4355" max="4356" width="15.42578125" style="32" customWidth="1"/>
    <col min="4357" max="4608" width="9.140625" style="32"/>
    <col min="4609" max="4609" width="47.28515625" style="32" customWidth="1"/>
    <col min="4610" max="4610" width="11.85546875" style="32" customWidth="1"/>
    <col min="4611" max="4612" width="15.42578125" style="32" customWidth="1"/>
    <col min="4613" max="4864" width="9.140625" style="32"/>
    <col min="4865" max="4865" width="47.28515625" style="32" customWidth="1"/>
    <col min="4866" max="4866" width="11.85546875" style="32" customWidth="1"/>
    <col min="4867" max="4868" width="15.42578125" style="32" customWidth="1"/>
    <col min="4869" max="5120" width="9.140625" style="32"/>
    <col min="5121" max="5121" width="47.28515625" style="32" customWidth="1"/>
    <col min="5122" max="5122" width="11.85546875" style="32" customWidth="1"/>
    <col min="5123" max="5124" width="15.42578125" style="32" customWidth="1"/>
    <col min="5125" max="5376" width="9.140625" style="32"/>
    <col min="5377" max="5377" width="47.28515625" style="32" customWidth="1"/>
    <col min="5378" max="5378" width="11.85546875" style="32" customWidth="1"/>
    <col min="5379" max="5380" width="15.42578125" style="32" customWidth="1"/>
    <col min="5381" max="5632" width="9.140625" style="32"/>
    <col min="5633" max="5633" width="47.28515625" style="32" customWidth="1"/>
    <col min="5634" max="5634" width="11.85546875" style="32" customWidth="1"/>
    <col min="5635" max="5636" width="15.42578125" style="32" customWidth="1"/>
    <col min="5637" max="5888" width="9.140625" style="32"/>
    <col min="5889" max="5889" width="47.28515625" style="32" customWidth="1"/>
    <col min="5890" max="5890" width="11.85546875" style="32" customWidth="1"/>
    <col min="5891" max="5892" width="15.42578125" style="32" customWidth="1"/>
    <col min="5893" max="6144" width="9.140625" style="32"/>
    <col min="6145" max="6145" width="47.28515625" style="32" customWidth="1"/>
    <col min="6146" max="6146" width="11.85546875" style="32" customWidth="1"/>
    <col min="6147" max="6148" width="15.42578125" style="32" customWidth="1"/>
    <col min="6149" max="6400" width="9.140625" style="32"/>
    <col min="6401" max="6401" width="47.28515625" style="32" customWidth="1"/>
    <col min="6402" max="6402" width="11.85546875" style="32" customWidth="1"/>
    <col min="6403" max="6404" width="15.42578125" style="32" customWidth="1"/>
    <col min="6405" max="6656" width="9.140625" style="32"/>
    <col min="6657" max="6657" width="47.28515625" style="32" customWidth="1"/>
    <col min="6658" max="6658" width="11.85546875" style="32" customWidth="1"/>
    <col min="6659" max="6660" width="15.42578125" style="32" customWidth="1"/>
    <col min="6661" max="6912" width="9.140625" style="32"/>
    <col min="6913" max="6913" width="47.28515625" style="32" customWidth="1"/>
    <col min="6914" max="6914" width="11.85546875" style="32" customWidth="1"/>
    <col min="6915" max="6916" width="15.42578125" style="32" customWidth="1"/>
    <col min="6917" max="7168" width="9.140625" style="32"/>
    <col min="7169" max="7169" width="47.28515625" style="32" customWidth="1"/>
    <col min="7170" max="7170" width="11.85546875" style="32" customWidth="1"/>
    <col min="7171" max="7172" width="15.42578125" style="32" customWidth="1"/>
    <col min="7173" max="7424" width="9.140625" style="32"/>
    <col min="7425" max="7425" width="47.28515625" style="32" customWidth="1"/>
    <col min="7426" max="7426" width="11.85546875" style="32" customWidth="1"/>
    <col min="7427" max="7428" width="15.42578125" style="32" customWidth="1"/>
    <col min="7429" max="7680" width="9.140625" style="32"/>
    <col min="7681" max="7681" width="47.28515625" style="32" customWidth="1"/>
    <col min="7682" max="7682" width="11.85546875" style="32" customWidth="1"/>
    <col min="7683" max="7684" width="15.42578125" style="32" customWidth="1"/>
    <col min="7685" max="7936" width="9.140625" style="32"/>
    <col min="7937" max="7937" width="47.28515625" style="32" customWidth="1"/>
    <col min="7938" max="7938" width="11.85546875" style="32" customWidth="1"/>
    <col min="7939" max="7940" width="15.42578125" style="32" customWidth="1"/>
    <col min="7941" max="8192" width="9.140625" style="32"/>
    <col min="8193" max="8193" width="47.28515625" style="32" customWidth="1"/>
    <col min="8194" max="8194" width="11.85546875" style="32" customWidth="1"/>
    <col min="8195" max="8196" width="15.42578125" style="32" customWidth="1"/>
    <col min="8197" max="8448" width="9.140625" style="32"/>
    <col min="8449" max="8449" width="47.28515625" style="32" customWidth="1"/>
    <col min="8450" max="8450" width="11.85546875" style="32" customWidth="1"/>
    <col min="8451" max="8452" width="15.42578125" style="32" customWidth="1"/>
    <col min="8453" max="8704" width="9.140625" style="32"/>
    <col min="8705" max="8705" width="47.28515625" style="32" customWidth="1"/>
    <col min="8706" max="8706" width="11.85546875" style="32" customWidth="1"/>
    <col min="8707" max="8708" width="15.42578125" style="32" customWidth="1"/>
    <col min="8709" max="8960" width="9.140625" style="32"/>
    <col min="8961" max="8961" width="47.28515625" style="32" customWidth="1"/>
    <col min="8962" max="8962" width="11.85546875" style="32" customWidth="1"/>
    <col min="8963" max="8964" width="15.42578125" style="32" customWidth="1"/>
    <col min="8965" max="9216" width="9.140625" style="32"/>
    <col min="9217" max="9217" width="47.28515625" style="32" customWidth="1"/>
    <col min="9218" max="9218" width="11.85546875" style="32" customWidth="1"/>
    <col min="9219" max="9220" width="15.42578125" style="32" customWidth="1"/>
    <col min="9221" max="9472" width="9.140625" style="32"/>
    <col min="9473" max="9473" width="47.28515625" style="32" customWidth="1"/>
    <col min="9474" max="9474" width="11.85546875" style="32" customWidth="1"/>
    <col min="9475" max="9476" width="15.42578125" style="32" customWidth="1"/>
    <col min="9477" max="9728" width="9.140625" style="32"/>
    <col min="9729" max="9729" width="47.28515625" style="32" customWidth="1"/>
    <col min="9730" max="9730" width="11.85546875" style="32" customWidth="1"/>
    <col min="9731" max="9732" width="15.42578125" style="32" customWidth="1"/>
    <col min="9733" max="9984" width="9.140625" style="32"/>
    <col min="9985" max="9985" width="47.28515625" style="32" customWidth="1"/>
    <col min="9986" max="9986" width="11.85546875" style="32" customWidth="1"/>
    <col min="9987" max="9988" width="15.42578125" style="32" customWidth="1"/>
    <col min="9989" max="10240" width="9.140625" style="32"/>
    <col min="10241" max="10241" width="47.28515625" style="32" customWidth="1"/>
    <col min="10242" max="10242" width="11.85546875" style="32" customWidth="1"/>
    <col min="10243" max="10244" width="15.42578125" style="32" customWidth="1"/>
    <col min="10245" max="10496" width="9.140625" style="32"/>
    <col min="10497" max="10497" width="47.28515625" style="32" customWidth="1"/>
    <col min="10498" max="10498" width="11.85546875" style="32" customWidth="1"/>
    <col min="10499" max="10500" width="15.42578125" style="32" customWidth="1"/>
    <col min="10501" max="10752" width="9.140625" style="32"/>
    <col min="10753" max="10753" width="47.28515625" style="32" customWidth="1"/>
    <col min="10754" max="10754" width="11.85546875" style="32" customWidth="1"/>
    <col min="10755" max="10756" width="15.42578125" style="32" customWidth="1"/>
    <col min="10757" max="11008" width="9.140625" style="32"/>
    <col min="11009" max="11009" width="47.28515625" style="32" customWidth="1"/>
    <col min="11010" max="11010" width="11.85546875" style="32" customWidth="1"/>
    <col min="11011" max="11012" width="15.42578125" style="32" customWidth="1"/>
    <col min="11013" max="11264" width="9.140625" style="32"/>
    <col min="11265" max="11265" width="47.28515625" style="32" customWidth="1"/>
    <col min="11266" max="11266" width="11.85546875" style="32" customWidth="1"/>
    <col min="11267" max="11268" width="15.42578125" style="32" customWidth="1"/>
    <col min="11269" max="11520" width="9.140625" style="32"/>
    <col min="11521" max="11521" width="47.28515625" style="32" customWidth="1"/>
    <col min="11522" max="11522" width="11.85546875" style="32" customWidth="1"/>
    <col min="11523" max="11524" width="15.42578125" style="32" customWidth="1"/>
    <col min="11525" max="11776" width="9.140625" style="32"/>
    <col min="11777" max="11777" width="47.28515625" style="32" customWidth="1"/>
    <col min="11778" max="11778" width="11.85546875" style="32" customWidth="1"/>
    <col min="11779" max="11780" width="15.42578125" style="32" customWidth="1"/>
    <col min="11781" max="12032" width="9.140625" style="32"/>
    <col min="12033" max="12033" width="47.28515625" style="32" customWidth="1"/>
    <col min="12034" max="12034" width="11.85546875" style="32" customWidth="1"/>
    <col min="12035" max="12036" width="15.42578125" style="32" customWidth="1"/>
    <col min="12037" max="12288" width="9.140625" style="32"/>
    <col min="12289" max="12289" width="47.28515625" style="32" customWidth="1"/>
    <col min="12290" max="12290" width="11.85546875" style="32" customWidth="1"/>
    <col min="12291" max="12292" width="15.42578125" style="32" customWidth="1"/>
    <col min="12293" max="12544" width="9.140625" style="32"/>
    <col min="12545" max="12545" width="47.28515625" style="32" customWidth="1"/>
    <col min="12546" max="12546" width="11.85546875" style="32" customWidth="1"/>
    <col min="12547" max="12548" width="15.42578125" style="32" customWidth="1"/>
    <col min="12549" max="12800" width="9.140625" style="32"/>
    <col min="12801" max="12801" width="47.28515625" style="32" customWidth="1"/>
    <col min="12802" max="12802" width="11.85546875" style="32" customWidth="1"/>
    <col min="12803" max="12804" width="15.42578125" style="32" customWidth="1"/>
    <col min="12805" max="13056" width="9.140625" style="32"/>
    <col min="13057" max="13057" width="47.28515625" style="32" customWidth="1"/>
    <col min="13058" max="13058" width="11.85546875" style="32" customWidth="1"/>
    <col min="13059" max="13060" width="15.42578125" style="32" customWidth="1"/>
    <col min="13061" max="13312" width="9.140625" style="32"/>
    <col min="13313" max="13313" width="47.28515625" style="32" customWidth="1"/>
    <col min="13314" max="13314" width="11.85546875" style="32" customWidth="1"/>
    <col min="13315" max="13316" width="15.42578125" style="32" customWidth="1"/>
    <col min="13317" max="13568" width="9.140625" style="32"/>
    <col min="13569" max="13569" width="47.28515625" style="32" customWidth="1"/>
    <col min="13570" max="13570" width="11.85546875" style="32" customWidth="1"/>
    <col min="13571" max="13572" width="15.42578125" style="32" customWidth="1"/>
    <col min="13573" max="13824" width="9.140625" style="32"/>
    <col min="13825" max="13825" width="47.28515625" style="32" customWidth="1"/>
    <col min="13826" max="13826" width="11.85546875" style="32" customWidth="1"/>
    <col min="13827" max="13828" width="15.42578125" style="32" customWidth="1"/>
    <col min="13829" max="14080" width="9.140625" style="32"/>
    <col min="14081" max="14081" width="47.28515625" style="32" customWidth="1"/>
    <col min="14082" max="14082" width="11.85546875" style="32" customWidth="1"/>
    <col min="14083" max="14084" width="15.42578125" style="32" customWidth="1"/>
    <col min="14085" max="14336" width="9.140625" style="32"/>
    <col min="14337" max="14337" width="47.28515625" style="32" customWidth="1"/>
    <col min="14338" max="14338" width="11.85546875" style="32" customWidth="1"/>
    <col min="14339" max="14340" width="15.42578125" style="32" customWidth="1"/>
    <col min="14341" max="14592" width="9.140625" style="32"/>
    <col min="14593" max="14593" width="47.28515625" style="32" customWidth="1"/>
    <col min="14594" max="14594" width="11.85546875" style="32" customWidth="1"/>
    <col min="14595" max="14596" width="15.42578125" style="32" customWidth="1"/>
    <col min="14597" max="14848" width="9.140625" style="32"/>
    <col min="14849" max="14849" width="47.28515625" style="32" customWidth="1"/>
    <col min="14850" max="14850" width="11.85546875" style="32" customWidth="1"/>
    <col min="14851" max="14852" width="15.42578125" style="32" customWidth="1"/>
    <col min="14853" max="15104" width="9.140625" style="32"/>
    <col min="15105" max="15105" width="47.28515625" style="32" customWidth="1"/>
    <col min="15106" max="15106" width="11.85546875" style="32" customWidth="1"/>
    <col min="15107" max="15108" width="15.42578125" style="32" customWidth="1"/>
    <col min="15109" max="15360" width="9.140625" style="32"/>
    <col min="15361" max="15361" width="47.28515625" style="32" customWidth="1"/>
    <col min="15362" max="15362" width="11.85546875" style="32" customWidth="1"/>
    <col min="15363" max="15364" width="15.42578125" style="32" customWidth="1"/>
    <col min="15365" max="15616" width="9.140625" style="32"/>
    <col min="15617" max="15617" width="47.28515625" style="32" customWidth="1"/>
    <col min="15618" max="15618" width="11.85546875" style="32" customWidth="1"/>
    <col min="15619" max="15620" width="15.42578125" style="32" customWidth="1"/>
    <col min="15621" max="15872" width="9.140625" style="32"/>
    <col min="15873" max="15873" width="47.28515625" style="32" customWidth="1"/>
    <col min="15874" max="15874" width="11.85546875" style="32" customWidth="1"/>
    <col min="15875" max="15876" width="15.42578125" style="32" customWidth="1"/>
    <col min="15877" max="16128" width="9.140625" style="32"/>
    <col min="16129" max="16129" width="47.28515625" style="32" customWidth="1"/>
    <col min="16130" max="16130" width="11.85546875" style="32" customWidth="1"/>
    <col min="16131" max="16132" width="15.42578125" style="32" customWidth="1"/>
    <col min="16133" max="16384" width="9.140625" style="32"/>
  </cols>
  <sheetData>
    <row r="1" spans="1:9" x14ac:dyDescent="0.2">
      <c r="A1" s="155" t="s">
        <v>272</v>
      </c>
      <c r="B1" s="155"/>
      <c r="C1" s="155"/>
      <c r="D1" s="155"/>
      <c r="E1" s="155"/>
      <c r="F1" s="155"/>
      <c r="G1" s="155"/>
      <c r="H1" s="155"/>
      <c r="I1" s="155"/>
    </row>
    <row r="2" spans="1:9" x14ac:dyDescent="0.2">
      <c r="A2" s="155" t="s">
        <v>28</v>
      </c>
      <c r="B2" s="155"/>
      <c r="C2" s="155"/>
      <c r="D2" s="155"/>
      <c r="E2" s="155"/>
      <c r="F2" s="155"/>
      <c r="G2" s="155"/>
      <c r="H2" s="155"/>
      <c r="I2" s="155"/>
    </row>
    <row r="3" spans="1:9" x14ac:dyDescent="0.2">
      <c r="A3" s="156" t="s">
        <v>425</v>
      </c>
      <c r="B3" s="156"/>
      <c r="C3" s="156"/>
      <c r="D3" s="156"/>
      <c r="E3" s="156"/>
      <c r="F3" s="156"/>
      <c r="G3" s="156"/>
      <c r="H3" s="156"/>
      <c r="I3" s="156"/>
    </row>
    <row r="4" spans="1:9" s="102" customFormat="1" ht="76.5" x14ac:dyDescent="0.2">
      <c r="A4" s="74" t="s">
        <v>424</v>
      </c>
      <c r="B4" s="113"/>
      <c r="C4" s="113"/>
      <c r="D4" s="113"/>
      <c r="E4" s="113"/>
      <c r="F4" s="113"/>
      <c r="G4" s="113"/>
      <c r="H4" s="113"/>
      <c r="I4" s="113"/>
    </row>
    <row r="5" spans="1:9" s="102" customFormat="1" ht="63.75" x14ac:dyDescent="0.2">
      <c r="A5" s="71" t="s">
        <v>381</v>
      </c>
      <c r="B5" s="113"/>
      <c r="C5" s="113"/>
      <c r="D5" s="113"/>
      <c r="E5" s="113"/>
      <c r="F5" s="113"/>
      <c r="G5" s="113"/>
      <c r="H5" s="113"/>
      <c r="I5" s="113"/>
    </row>
    <row r="6" spans="1:9" x14ac:dyDescent="0.2">
      <c r="C6" s="32"/>
      <c r="D6" s="32"/>
    </row>
    <row r="7" spans="1:9" ht="18.75" x14ac:dyDescent="0.2">
      <c r="A7" s="160" t="s">
        <v>3</v>
      </c>
      <c r="B7" s="160"/>
      <c r="C7" s="160"/>
      <c r="D7" s="160"/>
    </row>
    <row r="8" spans="1:9" x14ac:dyDescent="0.2">
      <c r="A8" s="33" t="s">
        <v>0</v>
      </c>
      <c r="B8" s="34"/>
      <c r="C8" s="34" t="s">
        <v>1</v>
      </c>
      <c r="D8" s="34" t="s">
        <v>2</v>
      </c>
    </row>
    <row r="9" spans="1:9" x14ac:dyDescent="0.2">
      <c r="A9" s="35" t="s">
        <v>4</v>
      </c>
      <c r="B9" s="35"/>
      <c r="C9" s="44">
        <f>ROUND('54 építész 00'!C8,0)</f>
        <v>0</v>
      </c>
      <c r="D9" s="44">
        <f>ROUND('54 építész 00'!D8,0)</f>
        <v>0</v>
      </c>
    </row>
    <row r="10" spans="1:9" s="38" customFormat="1" ht="14.25" x14ac:dyDescent="0.2">
      <c r="A10" s="31" t="s">
        <v>5</v>
      </c>
      <c r="B10" s="39">
        <v>0</v>
      </c>
      <c r="C10" s="46">
        <v>0</v>
      </c>
      <c r="D10" s="46">
        <v>0</v>
      </c>
      <c r="E10" s="32"/>
      <c r="F10" s="32"/>
      <c r="G10" s="32"/>
      <c r="H10" s="32"/>
      <c r="I10" s="32"/>
    </row>
    <row r="11" spans="1:9" x14ac:dyDescent="0.2">
      <c r="A11" s="35" t="s">
        <v>6</v>
      </c>
      <c r="B11" s="35"/>
      <c r="C11" s="41">
        <f>C9</f>
        <v>0</v>
      </c>
      <c r="D11" s="41">
        <f>D9</f>
        <v>0</v>
      </c>
    </row>
    <row r="12" spans="1:9" x14ac:dyDescent="0.2">
      <c r="A12" s="35" t="s">
        <v>7</v>
      </c>
      <c r="B12" s="35"/>
      <c r="C12" s="41">
        <f>C11</f>
        <v>0</v>
      </c>
      <c r="D12" s="41">
        <v>0</v>
      </c>
    </row>
    <row r="13" spans="1:9" x14ac:dyDescent="0.2">
      <c r="A13" s="31" t="s">
        <v>8</v>
      </c>
      <c r="B13" s="39">
        <v>0</v>
      </c>
      <c r="C13" s="46">
        <v>0</v>
      </c>
      <c r="D13" s="46">
        <v>0</v>
      </c>
    </row>
    <row r="14" spans="1:9" x14ac:dyDescent="0.2">
      <c r="A14" s="35" t="s">
        <v>9</v>
      </c>
      <c r="B14" s="35"/>
      <c r="C14" s="41">
        <f>C9</f>
        <v>0</v>
      </c>
      <c r="D14" s="41">
        <v>0</v>
      </c>
    </row>
    <row r="15" spans="1:9" x14ac:dyDescent="0.2">
      <c r="A15" s="31" t="s">
        <v>10</v>
      </c>
      <c r="B15" s="39">
        <v>0</v>
      </c>
      <c r="C15" s="46">
        <v>0</v>
      </c>
      <c r="D15" s="46">
        <v>0</v>
      </c>
    </row>
    <row r="16" spans="1:9" x14ac:dyDescent="0.2">
      <c r="A16" s="35" t="s">
        <v>11</v>
      </c>
      <c r="B16" s="35"/>
      <c r="C16" s="41">
        <v>0</v>
      </c>
      <c r="D16" s="41">
        <f>D9</f>
        <v>0</v>
      </c>
    </row>
    <row r="17" spans="1:4" x14ac:dyDescent="0.2">
      <c r="A17" s="31" t="s">
        <v>12</v>
      </c>
      <c r="B17" s="39">
        <v>0</v>
      </c>
      <c r="C17" s="46">
        <v>0</v>
      </c>
      <c r="D17" s="46">
        <v>0</v>
      </c>
    </row>
    <row r="18" spans="1:4" x14ac:dyDescent="0.2">
      <c r="A18" s="35" t="s">
        <v>13</v>
      </c>
      <c r="B18" s="35"/>
      <c r="C18" s="157">
        <f>C14+D16</f>
        <v>0</v>
      </c>
      <c r="D18" s="157"/>
    </row>
    <row r="19" spans="1:4" x14ac:dyDescent="0.2">
      <c r="A19" s="31" t="s">
        <v>14</v>
      </c>
      <c r="B19" s="39">
        <v>0.05</v>
      </c>
      <c r="C19" s="158">
        <f>C18*B19</f>
        <v>0</v>
      </c>
      <c r="D19" s="158"/>
    </row>
    <row r="20" spans="1:4" x14ac:dyDescent="0.2">
      <c r="A20" s="35" t="s">
        <v>15</v>
      </c>
      <c r="B20" s="35"/>
    </row>
    <row r="21" spans="1:4" x14ac:dyDescent="0.2">
      <c r="A21" s="35" t="s">
        <v>16</v>
      </c>
      <c r="B21" s="35"/>
      <c r="C21" s="157">
        <f>C18+C19</f>
        <v>0</v>
      </c>
      <c r="D21" s="157"/>
    </row>
    <row r="22" spans="1:4" x14ac:dyDescent="0.2">
      <c r="A22" s="31" t="s">
        <v>17</v>
      </c>
      <c r="B22" s="39">
        <v>0.27</v>
      </c>
      <c r="C22" s="157">
        <f>C21*B22</f>
        <v>0</v>
      </c>
      <c r="D22" s="157"/>
    </row>
    <row r="23" spans="1:4" ht="14.25" x14ac:dyDescent="0.2">
      <c r="A23" s="38" t="s">
        <v>18</v>
      </c>
      <c r="B23" s="38"/>
      <c r="C23" s="159">
        <f>C21+C22</f>
        <v>0</v>
      </c>
      <c r="D23" s="159"/>
    </row>
    <row r="26" spans="1:4" x14ac:dyDescent="0.2">
      <c r="C26" s="72" t="s">
        <v>382</v>
      </c>
      <c r="D26" s="73">
        <v>43032</v>
      </c>
    </row>
  </sheetData>
  <mergeCells count="9">
    <mergeCell ref="C19:D19"/>
    <mergeCell ref="C21:D21"/>
    <mergeCell ref="C22:D22"/>
    <mergeCell ref="C23:D23"/>
    <mergeCell ref="A1:I1"/>
    <mergeCell ref="A2:I2"/>
    <mergeCell ref="A3:I3"/>
    <mergeCell ref="A7:D7"/>
    <mergeCell ref="C18:D1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I20" sqref="I20"/>
    </sheetView>
  </sheetViews>
  <sheetFormatPr defaultRowHeight="12.75" x14ac:dyDescent="0.2"/>
  <cols>
    <col min="1" max="1" width="6.140625" style="32" customWidth="1"/>
    <col min="2" max="2" width="39" style="32" customWidth="1"/>
    <col min="3" max="4" width="14.42578125" style="43" customWidth="1"/>
    <col min="5" max="256" width="9.140625" style="32"/>
    <col min="257" max="257" width="6.140625" style="32" customWidth="1"/>
    <col min="258" max="258" width="39" style="32" customWidth="1"/>
    <col min="259" max="260" width="14.42578125" style="32" customWidth="1"/>
    <col min="261" max="512" width="9.140625" style="32"/>
    <col min="513" max="513" width="6.140625" style="32" customWidth="1"/>
    <col min="514" max="514" width="39" style="32" customWidth="1"/>
    <col min="515" max="516" width="14.42578125" style="32" customWidth="1"/>
    <col min="517" max="768" width="9.140625" style="32"/>
    <col min="769" max="769" width="6.140625" style="32" customWidth="1"/>
    <col min="770" max="770" width="39" style="32" customWidth="1"/>
    <col min="771" max="772" width="14.42578125" style="32" customWidth="1"/>
    <col min="773" max="1024" width="9.140625" style="32"/>
    <col min="1025" max="1025" width="6.140625" style="32" customWidth="1"/>
    <col min="1026" max="1026" width="39" style="32" customWidth="1"/>
    <col min="1027" max="1028" width="14.42578125" style="32" customWidth="1"/>
    <col min="1029" max="1280" width="9.140625" style="32"/>
    <col min="1281" max="1281" width="6.140625" style="32" customWidth="1"/>
    <col min="1282" max="1282" width="39" style="32" customWidth="1"/>
    <col min="1283" max="1284" width="14.42578125" style="32" customWidth="1"/>
    <col min="1285" max="1536" width="9.140625" style="32"/>
    <col min="1537" max="1537" width="6.140625" style="32" customWidth="1"/>
    <col min="1538" max="1538" width="39" style="32" customWidth="1"/>
    <col min="1539" max="1540" width="14.42578125" style="32" customWidth="1"/>
    <col min="1541" max="1792" width="9.140625" style="32"/>
    <col min="1793" max="1793" width="6.140625" style="32" customWidth="1"/>
    <col min="1794" max="1794" width="39" style="32" customWidth="1"/>
    <col min="1795" max="1796" width="14.42578125" style="32" customWidth="1"/>
    <col min="1797" max="2048" width="9.140625" style="32"/>
    <col min="2049" max="2049" width="6.140625" style="32" customWidth="1"/>
    <col min="2050" max="2050" width="39" style="32" customWidth="1"/>
    <col min="2051" max="2052" width="14.42578125" style="32" customWidth="1"/>
    <col min="2053" max="2304" width="9.140625" style="32"/>
    <col min="2305" max="2305" width="6.140625" style="32" customWidth="1"/>
    <col min="2306" max="2306" width="39" style="32" customWidth="1"/>
    <col min="2307" max="2308" width="14.42578125" style="32" customWidth="1"/>
    <col min="2309" max="2560" width="9.140625" style="32"/>
    <col min="2561" max="2561" width="6.140625" style="32" customWidth="1"/>
    <col min="2562" max="2562" width="39" style="32" customWidth="1"/>
    <col min="2563" max="2564" width="14.42578125" style="32" customWidth="1"/>
    <col min="2565" max="2816" width="9.140625" style="32"/>
    <col min="2817" max="2817" width="6.140625" style="32" customWidth="1"/>
    <col min="2818" max="2818" width="39" style="32" customWidth="1"/>
    <col min="2819" max="2820" width="14.42578125" style="32" customWidth="1"/>
    <col min="2821" max="3072" width="9.140625" style="32"/>
    <col min="3073" max="3073" width="6.140625" style="32" customWidth="1"/>
    <col min="3074" max="3074" width="39" style="32" customWidth="1"/>
    <col min="3075" max="3076" width="14.42578125" style="32" customWidth="1"/>
    <col min="3077" max="3328" width="9.140625" style="32"/>
    <col min="3329" max="3329" width="6.140625" style="32" customWidth="1"/>
    <col min="3330" max="3330" width="39" style="32" customWidth="1"/>
    <col min="3331" max="3332" width="14.42578125" style="32" customWidth="1"/>
    <col min="3333" max="3584" width="9.140625" style="32"/>
    <col min="3585" max="3585" width="6.140625" style="32" customWidth="1"/>
    <col min="3586" max="3586" width="39" style="32" customWidth="1"/>
    <col min="3587" max="3588" width="14.42578125" style="32" customWidth="1"/>
    <col min="3589" max="3840" width="9.140625" style="32"/>
    <col min="3841" max="3841" width="6.140625" style="32" customWidth="1"/>
    <col min="3842" max="3842" width="39" style="32" customWidth="1"/>
    <col min="3843" max="3844" width="14.42578125" style="32" customWidth="1"/>
    <col min="3845" max="4096" width="9.140625" style="32"/>
    <col min="4097" max="4097" width="6.140625" style="32" customWidth="1"/>
    <col min="4098" max="4098" width="39" style="32" customWidth="1"/>
    <col min="4099" max="4100" width="14.42578125" style="32" customWidth="1"/>
    <col min="4101" max="4352" width="9.140625" style="32"/>
    <col min="4353" max="4353" width="6.140625" style="32" customWidth="1"/>
    <col min="4354" max="4354" width="39" style="32" customWidth="1"/>
    <col min="4355" max="4356" width="14.42578125" style="32" customWidth="1"/>
    <col min="4357" max="4608" width="9.140625" style="32"/>
    <col min="4609" max="4609" width="6.140625" style="32" customWidth="1"/>
    <col min="4610" max="4610" width="39" style="32" customWidth="1"/>
    <col min="4611" max="4612" width="14.42578125" style="32" customWidth="1"/>
    <col min="4613" max="4864" width="9.140625" style="32"/>
    <col min="4865" max="4865" width="6.140625" style="32" customWidth="1"/>
    <col min="4866" max="4866" width="39" style="32" customWidth="1"/>
    <col min="4867" max="4868" width="14.42578125" style="32" customWidth="1"/>
    <col min="4869" max="5120" width="9.140625" style="32"/>
    <col min="5121" max="5121" width="6.140625" style="32" customWidth="1"/>
    <col min="5122" max="5122" width="39" style="32" customWidth="1"/>
    <col min="5123" max="5124" width="14.42578125" style="32" customWidth="1"/>
    <col min="5125" max="5376" width="9.140625" style="32"/>
    <col min="5377" max="5377" width="6.140625" style="32" customWidth="1"/>
    <col min="5378" max="5378" width="39" style="32" customWidth="1"/>
    <col min="5379" max="5380" width="14.42578125" style="32" customWidth="1"/>
    <col min="5381" max="5632" width="9.140625" style="32"/>
    <col min="5633" max="5633" width="6.140625" style="32" customWidth="1"/>
    <col min="5634" max="5634" width="39" style="32" customWidth="1"/>
    <col min="5635" max="5636" width="14.42578125" style="32" customWidth="1"/>
    <col min="5637" max="5888" width="9.140625" style="32"/>
    <col min="5889" max="5889" width="6.140625" style="32" customWidth="1"/>
    <col min="5890" max="5890" width="39" style="32" customWidth="1"/>
    <col min="5891" max="5892" width="14.42578125" style="32" customWidth="1"/>
    <col min="5893" max="6144" width="9.140625" style="32"/>
    <col min="6145" max="6145" width="6.140625" style="32" customWidth="1"/>
    <col min="6146" max="6146" width="39" style="32" customWidth="1"/>
    <col min="6147" max="6148" width="14.42578125" style="32" customWidth="1"/>
    <col min="6149" max="6400" width="9.140625" style="32"/>
    <col min="6401" max="6401" width="6.140625" style="32" customWidth="1"/>
    <col min="6402" max="6402" width="39" style="32" customWidth="1"/>
    <col min="6403" max="6404" width="14.42578125" style="32" customWidth="1"/>
    <col min="6405" max="6656" width="9.140625" style="32"/>
    <col min="6657" max="6657" width="6.140625" style="32" customWidth="1"/>
    <col min="6658" max="6658" width="39" style="32" customWidth="1"/>
    <col min="6659" max="6660" width="14.42578125" style="32" customWidth="1"/>
    <col min="6661" max="6912" width="9.140625" style="32"/>
    <col min="6913" max="6913" width="6.140625" style="32" customWidth="1"/>
    <col min="6914" max="6914" width="39" style="32" customWidth="1"/>
    <col min="6915" max="6916" width="14.42578125" style="32" customWidth="1"/>
    <col min="6917" max="7168" width="9.140625" style="32"/>
    <col min="7169" max="7169" width="6.140625" style="32" customWidth="1"/>
    <col min="7170" max="7170" width="39" style="32" customWidth="1"/>
    <col min="7171" max="7172" width="14.42578125" style="32" customWidth="1"/>
    <col min="7173" max="7424" width="9.140625" style="32"/>
    <col min="7425" max="7425" width="6.140625" style="32" customWidth="1"/>
    <col min="7426" max="7426" width="39" style="32" customWidth="1"/>
    <col min="7427" max="7428" width="14.42578125" style="32" customWidth="1"/>
    <col min="7429" max="7680" width="9.140625" style="32"/>
    <col min="7681" max="7681" width="6.140625" style="32" customWidth="1"/>
    <col min="7682" max="7682" width="39" style="32" customWidth="1"/>
    <col min="7683" max="7684" width="14.42578125" style="32" customWidth="1"/>
    <col min="7685" max="7936" width="9.140625" style="32"/>
    <col min="7937" max="7937" width="6.140625" style="32" customWidth="1"/>
    <col min="7938" max="7938" width="39" style="32" customWidth="1"/>
    <col min="7939" max="7940" width="14.42578125" style="32" customWidth="1"/>
    <col min="7941" max="8192" width="9.140625" style="32"/>
    <col min="8193" max="8193" width="6.140625" style="32" customWidth="1"/>
    <col min="8194" max="8194" width="39" style="32" customWidth="1"/>
    <col min="8195" max="8196" width="14.42578125" style="32" customWidth="1"/>
    <col min="8197" max="8448" width="9.140625" style="32"/>
    <col min="8449" max="8449" width="6.140625" style="32" customWidth="1"/>
    <col min="8450" max="8450" width="39" style="32" customWidth="1"/>
    <col min="8451" max="8452" width="14.42578125" style="32" customWidth="1"/>
    <col min="8453" max="8704" width="9.140625" style="32"/>
    <col min="8705" max="8705" width="6.140625" style="32" customWidth="1"/>
    <col min="8706" max="8706" width="39" style="32" customWidth="1"/>
    <col min="8707" max="8708" width="14.42578125" style="32" customWidth="1"/>
    <col min="8709" max="8960" width="9.140625" style="32"/>
    <col min="8961" max="8961" width="6.140625" style="32" customWidth="1"/>
    <col min="8962" max="8962" width="39" style="32" customWidth="1"/>
    <col min="8963" max="8964" width="14.42578125" style="32" customWidth="1"/>
    <col min="8965" max="9216" width="9.140625" style="32"/>
    <col min="9217" max="9217" width="6.140625" style="32" customWidth="1"/>
    <col min="9218" max="9218" width="39" style="32" customWidth="1"/>
    <col min="9219" max="9220" width="14.42578125" style="32" customWidth="1"/>
    <col min="9221" max="9472" width="9.140625" style="32"/>
    <col min="9473" max="9473" width="6.140625" style="32" customWidth="1"/>
    <col min="9474" max="9474" width="39" style="32" customWidth="1"/>
    <col min="9475" max="9476" width="14.42578125" style="32" customWidth="1"/>
    <col min="9477" max="9728" width="9.140625" style="32"/>
    <col min="9729" max="9729" width="6.140625" style="32" customWidth="1"/>
    <col min="9730" max="9730" width="39" style="32" customWidth="1"/>
    <col min="9731" max="9732" width="14.42578125" style="32" customWidth="1"/>
    <col min="9733" max="9984" width="9.140625" style="32"/>
    <col min="9985" max="9985" width="6.140625" style="32" customWidth="1"/>
    <col min="9986" max="9986" width="39" style="32" customWidth="1"/>
    <col min="9987" max="9988" width="14.42578125" style="32" customWidth="1"/>
    <col min="9989" max="10240" width="9.140625" style="32"/>
    <col min="10241" max="10241" width="6.140625" style="32" customWidth="1"/>
    <col min="10242" max="10242" width="39" style="32" customWidth="1"/>
    <col min="10243" max="10244" width="14.42578125" style="32" customWidth="1"/>
    <col min="10245" max="10496" width="9.140625" style="32"/>
    <col min="10497" max="10497" width="6.140625" style="32" customWidth="1"/>
    <col min="10498" max="10498" width="39" style="32" customWidth="1"/>
    <col min="10499" max="10500" width="14.42578125" style="32" customWidth="1"/>
    <col min="10501" max="10752" width="9.140625" style="32"/>
    <col min="10753" max="10753" width="6.140625" style="32" customWidth="1"/>
    <col min="10754" max="10754" width="39" style="32" customWidth="1"/>
    <col min="10755" max="10756" width="14.42578125" style="32" customWidth="1"/>
    <col min="10757" max="11008" width="9.140625" style="32"/>
    <col min="11009" max="11009" width="6.140625" style="32" customWidth="1"/>
    <col min="11010" max="11010" width="39" style="32" customWidth="1"/>
    <col min="11011" max="11012" width="14.42578125" style="32" customWidth="1"/>
    <col min="11013" max="11264" width="9.140625" style="32"/>
    <col min="11265" max="11265" width="6.140625" style="32" customWidth="1"/>
    <col min="11266" max="11266" width="39" style="32" customWidth="1"/>
    <col min="11267" max="11268" width="14.42578125" style="32" customWidth="1"/>
    <col min="11269" max="11520" width="9.140625" style="32"/>
    <col min="11521" max="11521" width="6.140625" style="32" customWidth="1"/>
    <col min="11522" max="11522" width="39" style="32" customWidth="1"/>
    <col min="11523" max="11524" width="14.42578125" style="32" customWidth="1"/>
    <col min="11525" max="11776" width="9.140625" style="32"/>
    <col min="11777" max="11777" width="6.140625" style="32" customWidth="1"/>
    <col min="11778" max="11778" width="39" style="32" customWidth="1"/>
    <col min="11779" max="11780" width="14.42578125" style="32" customWidth="1"/>
    <col min="11781" max="12032" width="9.140625" style="32"/>
    <col min="12033" max="12033" width="6.140625" style="32" customWidth="1"/>
    <col min="12034" max="12034" width="39" style="32" customWidth="1"/>
    <col min="12035" max="12036" width="14.42578125" style="32" customWidth="1"/>
    <col min="12037" max="12288" width="9.140625" style="32"/>
    <col min="12289" max="12289" width="6.140625" style="32" customWidth="1"/>
    <col min="12290" max="12290" width="39" style="32" customWidth="1"/>
    <col min="12291" max="12292" width="14.42578125" style="32" customWidth="1"/>
    <col min="12293" max="12544" width="9.140625" style="32"/>
    <col min="12545" max="12545" width="6.140625" style="32" customWidth="1"/>
    <col min="12546" max="12546" width="39" style="32" customWidth="1"/>
    <col min="12547" max="12548" width="14.42578125" style="32" customWidth="1"/>
    <col min="12549" max="12800" width="9.140625" style="32"/>
    <col min="12801" max="12801" width="6.140625" style="32" customWidth="1"/>
    <col min="12802" max="12802" width="39" style="32" customWidth="1"/>
    <col min="12803" max="12804" width="14.42578125" style="32" customWidth="1"/>
    <col min="12805" max="13056" width="9.140625" style="32"/>
    <col min="13057" max="13057" width="6.140625" style="32" customWidth="1"/>
    <col min="13058" max="13058" width="39" style="32" customWidth="1"/>
    <col min="13059" max="13060" width="14.42578125" style="32" customWidth="1"/>
    <col min="13061" max="13312" width="9.140625" style="32"/>
    <col min="13313" max="13313" width="6.140625" style="32" customWidth="1"/>
    <col min="13314" max="13314" width="39" style="32" customWidth="1"/>
    <col min="13315" max="13316" width="14.42578125" style="32" customWidth="1"/>
    <col min="13317" max="13568" width="9.140625" style="32"/>
    <col min="13569" max="13569" width="6.140625" style="32" customWidth="1"/>
    <col min="13570" max="13570" width="39" style="32" customWidth="1"/>
    <col min="13571" max="13572" width="14.42578125" style="32" customWidth="1"/>
    <col min="13573" max="13824" width="9.140625" style="32"/>
    <col min="13825" max="13825" width="6.140625" style="32" customWidth="1"/>
    <col min="13826" max="13826" width="39" style="32" customWidth="1"/>
    <col min="13827" max="13828" width="14.42578125" style="32" customWidth="1"/>
    <col min="13829" max="14080" width="9.140625" style="32"/>
    <col min="14081" max="14081" width="6.140625" style="32" customWidth="1"/>
    <col min="14082" max="14082" width="39" style="32" customWidth="1"/>
    <col min="14083" max="14084" width="14.42578125" style="32" customWidth="1"/>
    <col min="14085" max="14336" width="9.140625" style="32"/>
    <col min="14337" max="14337" width="6.140625" style="32" customWidth="1"/>
    <col min="14338" max="14338" width="39" style="32" customWidth="1"/>
    <col min="14339" max="14340" width="14.42578125" style="32" customWidth="1"/>
    <col min="14341" max="14592" width="9.140625" style="32"/>
    <col min="14593" max="14593" width="6.140625" style="32" customWidth="1"/>
    <col min="14594" max="14594" width="39" style="32" customWidth="1"/>
    <col min="14595" max="14596" width="14.42578125" style="32" customWidth="1"/>
    <col min="14597" max="14848" width="9.140625" style="32"/>
    <col min="14849" max="14849" width="6.140625" style="32" customWidth="1"/>
    <col min="14850" max="14850" width="39" style="32" customWidth="1"/>
    <col min="14851" max="14852" width="14.42578125" style="32" customWidth="1"/>
    <col min="14853" max="15104" width="9.140625" style="32"/>
    <col min="15105" max="15105" width="6.140625" style="32" customWidth="1"/>
    <col min="15106" max="15106" width="39" style="32" customWidth="1"/>
    <col min="15107" max="15108" width="14.42578125" style="32" customWidth="1"/>
    <col min="15109" max="15360" width="9.140625" style="32"/>
    <col min="15361" max="15361" width="6.140625" style="32" customWidth="1"/>
    <col min="15362" max="15362" width="39" style="32" customWidth="1"/>
    <col min="15363" max="15364" width="14.42578125" style="32" customWidth="1"/>
    <col min="15365" max="15616" width="9.140625" style="32"/>
    <col min="15617" max="15617" width="6.140625" style="32" customWidth="1"/>
    <col min="15618" max="15618" width="39" style="32" customWidth="1"/>
    <col min="15619" max="15620" width="14.42578125" style="32" customWidth="1"/>
    <col min="15621" max="15872" width="9.140625" style="32"/>
    <col min="15873" max="15873" width="6.140625" style="32" customWidth="1"/>
    <col min="15874" max="15874" width="39" style="32" customWidth="1"/>
    <col min="15875" max="15876" width="14.42578125" style="32" customWidth="1"/>
    <col min="15877" max="16128" width="9.140625" style="32"/>
    <col min="16129" max="16129" width="6.140625" style="32" customWidth="1"/>
    <col min="16130" max="16130" width="39" style="32" customWidth="1"/>
    <col min="16131" max="16132" width="14.42578125" style="32" customWidth="1"/>
    <col min="16133" max="16384" width="9.140625" style="32"/>
  </cols>
  <sheetData>
    <row r="1" spans="1:4" x14ac:dyDescent="0.2">
      <c r="A1" s="33" t="s">
        <v>29</v>
      </c>
      <c r="B1" s="33" t="s">
        <v>0</v>
      </c>
      <c r="C1" s="40" t="s">
        <v>1</v>
      </c>
      <c r="D1" s="40" t="s">
        <v>2</v>
      </c>
    </row>
    <row r="2" spans="1:4" s="37" customFormat="1" x14ac:dyDescent="0.2">
      <c r="A2" s="35" t="s">
        <v>329</v>
      </c>
      <c r="B2" s="35" t="s">
        <v>330</v>
      </c>
      <c r="C2" s="41">
        <f>ROUND('54 építész 33'!J3,0)</f>
        <v>0</v>
      </c>
      <c r="D2" s="41">
        <f>ROUND('54 építész 33'!K3,0)</f>
        <v>0</v>
      </c>
    </row>
    <row r="3" spans="1:4" s="37" customFormat="1" x14ac:dyDescent="0.2">
      <c r="A3" s="35" t="s">
        <v>331</v>
      </c>
      <c r="B3" s="35" t="s">
        <v>332</v>
      </c>
      <c r="C3" s="41">
        <f>ROUND('54 építész 36'!J5,0)</f>
        <v>0</v>
      </c>
      <c r="D3" s="41">
        <f>ROUND('54 építész 36'!K5,0)</f>
        <v>0</v>
      </c>
    </row>
    <row r="4" spans="1:4" s="37" customFormat="1" ht="25.5" x14ac:dyDescent="0.2">
      <c r="A4" s="35" t="s">
        <v>333</v>
      </c>
      <c r="B4" s="35" t="s">
        <v>334</v>
      </c>
      <c r="C4" s="41">
        <f>ROUND('54 építész 42'!J7,0)</f>
        <v>0</v>
      </c>
      <c r="D4" s="41">
        <f>ROUND('54 építész 42'!K7,0)</f>
        <v>0</v>
      </c>
    </row>
    <row r="5" spans="1:4" s="37" customFormat="1" x14ac:dyDescent="0.2">
      <c r="A5" s="35" t="s">
        <v>335</v>
      </c>
      <c r="B5" s="35" t="s">
        <v>336</v>
      </c>
      <c r="C5" s="41">
        <f>ROUND('54 építész 47'!J5,0)</f>
        <v>0</v>
      </c>
      <c r="D5" s="41">
        <f>ROUND('54 építész 47'!K5,0)</f>
        <v>0</v>
      </c>
    </row>
    <row r="6" spans="1:4" s="37" customFormat="1" x14ac:dyDescent="0.2">
      <c r="A6" s="35" t="s">
        <v>337</v>
      </c>
      <c r="B6" s="35" t="s">
        <v>338</v>
      </c>
      <c r="C6" s="41">
        <f>ROUND('54 építész 48'!J4,0)</f>
        <v>0</v>
      </c>
      <c r="D6" s="41">
        <f>ROUND('54 építész 48'!K4,0)</f>
        <v>0</v>
      </c>
    </row>
    <row r="7" spans="1:4" s="37" customFormat="1" ht="25.5" x14ac:dyDescent="0.2">
      <c r="A7" s="35" t="s">
        <v>36</v>
      </c>
      <c r="B7" s="35" t="s">
        <v>37</v>
      </c>
      <c r="C7" s="41">
        <f>ROUND('54 építész 82'!J3,0)</f>
        <v>0</v>
      </c>
      <c r="D7" s="41">
        <f>ROUND('54 építész 82'!K3,0)</f>
        <v>0</v>
      </c>
    </row>
    <row r="8" spans="1:4" s="38" customFormat="1" ht="14.25" x14ac:dyDescent="0.2">
      <c r="B8" s="38" t="s">
        <v>40</v>
      </c>
      <c r="C8" s="42">
        <f>ROUND(SUM(C2:C7),0)</f>
        <v>0</v>
      </c>
      <c r="D8" s="42">
        <f>ROUND(SUM(D2:D7),0)</f>
        <v>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J13" sqref="J13"/>
    </sheetView>
  </sheetViews>
  <sheetFormatPr defaultRowHeight="12.75" x14ac:dyDescent="0.2"/>
  <cols>
    <col min="1" max="1" width="4.5703125" style="32" customWidth="1"/>
    <col min="2" max="2" width="9.7109375" style="32" customWidth="1"/>
    <col min="3" max="3" width="37" style="32" customWidth="1"/>
    <col min="4" max="4" width="7.7109375" style="32" customWidth="1"/>
    <col min="5" max="5" width="8.7109375" style="32" customWidth="1"/>
    <col min="6" max="6" width="9.7109375" style="32" customWidth="1"/>
    <col min="7" max="9" width="9.7109375" style="43" customWidth="1"/>
    <col min="10" max="11" width="10.28515625" style="43" customWidth="1"/>
    <col min="12" max="12" width="24.7109375" style="32" customWidth="1"/>
    <col min="13" max="13" width="16" style="32" customWidth="1"/>
    <col min="14" max="256" width="9.140625" style="32"/>
    <col min="257" max="257" width="4.5703125" style="32" customWidth="1"/>
    <col min="258" max="258" width="9.7109375" style="32" customWidth="1"/>
    <col min="259" max="259" width="37" style="32" customWidth="1"/>
    <col min="260" max="260" width="7.7109375" style="32" customWidth="1"/>
    <col min="261" max="261" width="8.7109375" style="32" customWidth="1"/>
    <col min="262" max="265" width="9.7109375" style="32" customWidth="1"/>
    <col min="266" max="267" width="10.28515625" style="32" customWidth="1"/>
    <col min="268" max="268" width="24.7109375" style="32" customWidth="1"/>
    <col min="269" max="269" width="16" style="32" customWidth="1"/>
    <col min="270" max="512" width="9.140625" style="32"/>
    <col min="513" max="513" width="4.5703125" style="32" customWidth="1"/>
    <col min="514" max="514" width="9.7109375" style="32" customWidth="1"/>
    <col min="515" max="515" width="37" style="32" customWidth="1"/>
    <col min="516" max="516" width="7.7109375" style="32" customWidth="1"/>
    <col min="517" max="517" width="8.7109375" style="32" customWidth="1"/>
    <col min="518" max="521" width="9.7109375" style="32" customWidth="1"/>
    <col min="522" max="523" width="10.28515625" style="32" customWidth="1"/>
    <col min="524" max="524" width="24.7109375" style="32" customWidth="1"/>
    <col min="525" max="525" width="16" style="32" customWidth="1"/>
    <col min="526" max="768" width="9.140625" style="32"/>
    <col min="769" max="769" width="4.5703125" style="32" customWidth="1"/>
    <col min="770" max="770" width="9.7109375" style="32" customWidth="1"/>
    <col min="771" max="771" width="37" style="32" customWidth="1"/>
    <col min="772" max="772" width="7.7109375" style="32" customWidth="1"/>
    <col min="773" max="773" width="8.7109375" style="32" customWidth="1"/>
    <col min="774" max="777" width="9.7109375" style="32" customWidth="1"/>
    <col min="778" max="779" width="10.28515625" style="32" customWidth="1"/>
    <col min="780" max="780" width="24.7109375" style="32" customWidth="1"/>
    <col min="781" max="781" width="16" style="32" customWidth="1"/>
    <col min="782" max="1024" width="9.140625" style="32"/>
    <col min="1025" max="1025" width="4.5703125" style="32" customWidth="1"/>
    <col min="1026" max="1026" width="9.7109375" style="32" customWidth="1"/>
    <col min="1027" max="1027" width="37" style="32" customWidth="1"/>
    <col min="1028" max="1028" width="7.7109375" style="32" customWidth="1"/>
    <col min="1029" max="1029" width="8.7109375" style="32" customWidth="1"/>
    <col min="1030" max="1033" width="9.7109375" style="32" customWidth="1"/>
    <col min="1034" max="1035" width="10.28515625" style="32" customWidth="1"/>
    <col min="1036" max="1036" width="24.7109375" style="32" customWidth="1"/>
    <col min="1037" max="1037" width="16" style="32" customWidth="1"/>
    <col min="1038" max="1280" width="9.140625" style="32"/>
    <col min="1281" max="1281" width="4.5703125" style="32" customWidth="1"/>
    <col min="1282" max="1282" width="9.7109375" style="32" customWidth="1"/>
    <col min="1283" max="1283" width="37" style="32" customWidth="1"/>
    <col min="1284" max="1284" width="7.7109375" style="32" customWidth="1"/>
    <col min="1285" max="1285" width="8.7109375" style="32" customWidth="1"/>
    <col min="1286" max="1289" width="9.7109375" style="32" customWidth="1"/>
    <col min="1290" max="1291" width="10.28515625" style="32" customWidth="1"/>
    <col min="1292" max="1292" width="24.7109375" style="32" customWidth="1"/>
    <col min="1293" max="1293" width="16" style="32" customWidth="1"/>
    <col min="1294" max="1536" width="9.140625" style="32"/>
    <col min="1537" max="1537" width="4.5703125" style="32" customWidth="1"/>
    <col min="1538" max="1538" width="9.7109375" style="32" customWidth="1"/>
    <col min="1539" max="1539" width="37" style="32" customWidth="1"/>
    <col min="1540" max="1540" width="7.7109375" style="32" customWidth="1"/>
    <col min="1541" max="1541" width="8.7109375" style="32" customWidth="1"/>
    <col min="1542" max="1545" width="9.7109375" style="32" customWidth="1"/>
    <col min="1546" max="1547" width="10.28515625" style="32" customWidth="1"/>
    <col min="1548" max="1548" width="24.7109375" style="32" customWidth="1"/>
    <col min="1549" max="1549" width="16" style="32" customWidth="1"/>
    <col min="1550" max="1792" width="9.140625" style="32"/>
    <col min="1793" max="1793" width="4.5703125" style="32" customWidth="1"/>
    <col min="1794" max="1794" width="9.7109375" style="32" customWidth="1"/>
    <col min="1795" max="1795" width="37" style="32" customWidth="1"/>
    <col min="1796" max="1796" width="7.7109375" style="32" customWidth="1"/>
    <col min="1797" max="1797" width="8.7109375" style="32" customWidth="1"/>
    <col min="1798" max="1801" width="9.7109375" style="32" customWidth="1"/>
    <col min="1802" max="1803" width="10.28515625" style="32" customWidth="1"/>
    <col min="1804" max="1804" width="24.7109375" style="32" customWidth="1"/>
    <col min="1805" max="1805" width="16" style="32" customWidth="1"/>
    <col min="1806" max="2048" width="9.140625" style="32"/>
    <col min="2049" max="2049" width="4.5703125" style="32" customWidth="1"/>
    <col min="2050" max="2050" width="9.7109375" style="32" customWidth="1"/>
    <col min="2051" max="2051" width="37" style="32" customWidth="1"/>
    <col min="2052" max="2052" width="7.7109375" style="32" customWidth="1"/>
    <col min="2053" max="2053" width="8.7109375" style="32" customWidth="1"/>
    <col min="2054" max="2057" width="9.7109375" style="32" customWidth="1"/>
    <col min="2058" max="2059" width="10.28515625" style="32" customWidth="1"/>
    <col min="2060" max="2060" width="24.7109375" style="32" customWidth="1"/>
    <col min="2061" max="2061" width="16" style="32" customWidth="1"/>
    <col min="2062" max="2304" width="9.140625" style="32"/>
    <col min="2305" max="2305" width="4.5703125" style="32" customWidth="1"/>
    <col min="2306" max="2306" width="9.7109375" style="32" customWidth="1"/>
    <col min="2307" max="2307" width="37" style="32" customWidth="1"/>
    <col min="2308" max="2308" width="7.7109375" style="32" customWidth="1"/>
    <col min="2309" max="2309" width="8.7109375" style="32" customWidth="1"/>
    <col min="2310" max="2313" width="9.7109375" style="32" customWidth="1"/>
    <col min="2314" max="2315" width="10.28515625" style="32" customWidth="1"/>
    <col min="2316" max="2316" width="24.7109375" style="32" customWidth="1"/>
    <col min="2317" max="2317" width="16" style="32" customWidth="1"/>
    <col min="2318" max="2560" width="9.140625" style="32"/>
    <col min="2561" max="2561" width="4.5703125" style="32" customWidth="1"/>
    <col min="2562" max="2562" width="9.7109375" style="32" customWidth="1"/>
    <col min="2563" max="2563" width="37" style="32" customWidth="1"/>
    <col min="2564" max="2564" width="7.7109375" style="32" customWidth="1"/>
    <col min="2565" max="2565" width="8.7109375" style="32" customWidth="1"/>
    <col min="2566" max="2569" width="9.7109375" style="32" customWidth="1"/>
    <col min="2570" max="2571" width="10.28515625" style="32" customWidth="1"/>
    <col min="2572" max="2572" width="24.7109375" style="32" customWidth="1"/>
    <col min="2573" max="2573" width="16" style="32" customWidth="1"/>
    <col min="2574" max="2816" width="9.140625" style="32"/>
    <col min="2817" max="2817" width="4.5703125" style="32" customWidth="1"/>
    <col min="2818" max="2818" width="9.7109375" style="32" customWidth="1"/>
    <col min="2819" max="2819" width="37" style="32" customWidth="1"/>
    <col min="2820" max="2820" width="7.7109375" style="32" customWidth="1"/>
    <col min="2821" max="2821" width="8.7109375" style="32" customWidth="1"/>
    <col min="2822" max="2825" width="9.7109375" style="32" customWidth="1"/>
    <col min="2826" max="2827" width="10.28515625" style="32" customWidth="1"/>
    <col min="2828" max="2828" width="24.7109375" style="32" customWidth="1"/>
    <col min="2829" max="2829" width="16" style="32" customWidth="1"/>
    <col min="2830" max="3072" width="9.140625" style="32"/>
    <col min="3073" max="3073" width="4.5703125" style="32" customWidth="1"/>
    <col min="3074" max="3074" width="9.7109375" style="32" customWidth="1"/>
    <col min="3075" max="3075" width="37" style="32" customWidth="1"/>
    <col min="3076" max="3076" width="7.7109375" style="32" customWidth="1"/>
    <col min="3077" max="3077" width="8.7109375" style="32" customWidth="1"/>
    <col min="3078" max="3081" width="9.7109375" style="32" customWidth="1"/>
    <col min="3082" max="3083" width="10.28515625" style="32" customWidth="1"/>
    <col min="3084" max="3084" width="24.7109375" style="32" customWidth="1"/>
    <col min="3085" max="3085" width="16" style="32" customWidth="1"/>
    <col min="3086" max="3328" width="9.140625" style="32"/>
    <col min="3329" max="3329" width="4.5703125" style="32" customWidth="1"/>
    <col min="3330" max="3330" width="9.7109375" style="32" customWidth="1"/>
    <col min="3331" max="3331" width="37" style="32" customWidth="1"/>
    <col min="3332" max="3332" width="7.7109375" style="32" customWidth="1"/>
    <col min="3333" max="3333" width="8.7109375" style="32" customWidth="1"/>
    <col min="3334" max="3337" width="9.7109375" style="32" customWidth="1"/>
    <col min="3338" max="3339" width="10.28515625" style="32" customWidth="1"/>
    <col min="3340" max="3340" width="24.7109375" style="32" customWidth="1"/>
    <col min="3341" max="3341" width="16" style="32" customWidth="1"/>
    <col min="3342" max="3584" width="9.140625" style="32"/>
    <col min="3585" max="3585" width="4.5703125" style="32" customWidth="1"/>
    <col min="3586" max="3586" width="9.7109375" style="32" customWidth="1"/>
    <col min="3587" max="3587" width="37" style="32" customWidth="1"/>
    <col min="3588" max="3588" width="7.7109375" style="32" customWidth="1"/>
    <col min="3589" max="3589" width="8.7109375" style="32" customWidth="1"/>
    <col min="3590" max="3593" width="9.7109375" style="32" customWidth="1"/>
    <col min="3594" max="3595" width="10.28515625" style="32" customWidth="1"/>
    <col min="3596" max="3596" width="24.7109375" style="32" customWidth="1"/>
    <col min="3597" max="3597" width="16" style="32" customWidth="1"/>
    <col min="3598" max="3840" width="9.140625" style="32"/>
    <col min="3841" max="3841" width="4.5703125" style="32" customWidth="1"/>
    <col min="3842" max="3842" width="9.7109375" style="32" customWidth="1"/>
    <col min="3843" max="3843" width="37" style="32" customWidth="1"/>
    <col min="3844" max="3844" width="7.7109375" style="32" customWidth="1"/>
    <col min="3845" max="3845" width="8.7109375" style="32" customWidth="1"/>
    <col min="3846" max="3849" width="9.7109375" style="32" customWidth="1"/>
    <col min="3850" max="3851" width="10.28515625" style="32" customWidth="1"/>
    <col min="3852" max="3852" width="24.7109375" style="32" customWidth="1"/>
    <col min="3853" max="3853" width="16" style="32" customWidth="1"/>
    <col min="3854" max="4096" width="9.140625" style="32"/>
    <col min="4097" max="4097" width="4.5703125" style="32" customWidth="1"/>
    <col min="4098" max="4098" width="9.7109375" style="32" customWidth="1"/>
    <col min="4099" max="4099" width="37" style="32" customWidth="1"/>
    <col min="4100" max="4100" width="7.7109375" style="32" customWidth="1"/>
    <col min="4101" max="4101" width="8.7109375" style="32" customWidth="1"/>
    <col min="4102" max="4105" width="9.7109375" style="32" customWidth="1"/>
    <col min="4106" max="4107" width="10.28515625" style="32" customWidth="1"/>
    <col min="4108" max="4108" width="24.7109375" style="32" customWidth="1"/>
    <col min="4109" max="4109" width="16" style="32" customWidth="1"/>
    <col min="4110" max="4352" width="9.140625" style="32"/>
    <col min="4353" max="4353" width="4.5703125" style="32" customWidth="1"/>
    <col min="4354" max="4354" width="9.7109375" style="32" customWidth="1"/>
    <col min="4355" max="4355" width="37" style="32" customWidth="1"/>
    <col min="4356" max="4356" width="7.7109375" style="32" customWidth="1"/>
    <col min="4357" max="4357" width="8.7109375" style="32" customWidth="1"/>
    <col min="4358" max="4361" width="9.7109375" style="32" customWidth="1"/>
    <col min="4362" max="4363" width="10.28515625" style="32" customWidth="1"/>
    <col min="4364" max="4364" width="24.7109375" style="32" customWidth="1"/>
    <col min="4365" max="4365" width="16" style="32" customWidth="1"/>
    <col min="4366" max="4608" width="9.140625" style="32"/>
    <col min="4609" max="4609" width="4.5703125" style="32" customWidth="1"/>
    <col min="4610" max="4610" width="9.7109375" style="32" customWidth="1"/>
    <col min="4611" max="4611" width="37" style="32" customWidth="1"/>
    <col min="4612" max="4612" width="7.7109375" style="32" customWidth="1"/>
    <col min="4613" max="4613" width="8.7109375" style="32" customWidth="1"/>
    <col min="4614" max="4617" width="9.7109375" style="32" customWidth="1"/>
    <col min="4618" max="4619" width="10.28515625" style="32" customWidth="1"/>
    <col min="4620" max="4620" width="24.7109375" style="32" customWidth="1"/>
    <col min="4621" max="4621" width="16" style="32" customWidth="1"/>
    <col min="4622" max="4864" width="9.140625" style="32"/>
    <col min="4865" max="4865" width="4.5703125" style="32" customWidth="1"/>
    <col min="4866" max="4866" width="9.7109375" style="32" customWidth="1"/>
    <col min="4867" max="4867" width="37" style="32" customWidth="1"/>
    <col min="4868" max="4868" width="7.7109375" style="32" customWidth="1"/>
    <col min="4869" max="4869" width="8.7109375" style="32" customWidth="1"/>
    <col min="4870" max="4873" width="9.7109375" style="32" customWidth="1"/>
    <col min="4874" max="4875" width="10.28515625" style="32" customWidth="1"/>
    <col min="4876" max="4876" width="24.7109375" style="32" customWidth="1"/>
    <col min="4877" max="4877" width="16" style="32" customWidth="1"/>
    <col min="4878" max="5120" width="9.140625" style="32"/>
    <col min="5121" max="5121" width="4.5703125" style="32" customWidth="1"/>
    <col min="5122" max="5122" width="9.7109375" style="32" customWidth="1"/>
    <col min="5123" max="5123" width="37" style="32" customWidth="1"/>
    <col min="5124" max="5124" width="7.7109375" style="32" customWidth="1"/>
    <col min="5125" max="5125" width="8.7109375" style="32" customWidth="1"/>
    <col min="5126" max="5129" width="9.7109375" style="32" customWidth="1"/>
    <col min="5130" max="5131" width="10.28515625" style="32" customWidth="1"/>
    <col min="5132" max="5132" width="24.7109375" style="32" customWidth="1"/>
    <col min="5133" max="5133" width="16" style="32" customWidth="1"/>
    <col min="5134" max="5376" width="9.140625" style="32"/>
    <col min="5377" max="5377" width="4.5703125" style="32" customWidth="1"/>
    <col min="5378" max="5378" width="9.7109375" style="32" customWidth="1"/>
    <col min="5379" max="5379" width="37" style="32" customWidth="1"/>
    <col min="5380" max="5380" width="7.7109375" style="32" customWidth="1"/>
    <col min="5381" max="5381" width="8.7109375" style="32" customWidth="1"/>
    <col min="5382" max="5385" width="9.7109375" style="32" customWidth="1"/>
    <col min="5386" max="5387" width="10.28515625" style="32" customWidth="1"/>
    <col min="5388" max="5388" width="24.7109375" style="32" customWidth="1"/>
    <col min="5389" max="5389" width="16" style="32" customWidth="1"/>
    <col min="5390" max="5632" width="9.140625" style="32"/>
    <col min="5633" max="5633" width="4.5703125" style="32" customWidth="1"/>
    <col min="5634" max="5634" width="9.7109375" style="32" customWidth="1"/>
    <col min="5635" max="5635" width="37" style="32" customWidth="1"/>
    <col min="5636" max="5636" width="7.7109375" style="32" customWidth="1"/>
    <col min="5637" max="5637" width="8.7109375" style="32" customWidth="1"/>
    <col min="5638" max="5641" width="9.7109375" style="32" customWidth="1"/>
    <col min="5642" max="5643" width="10.28515625" style="32" customWidth="1"/>
    <col min="5644" max="5644" width="24.7109375" style="32" customWidth="1"/>
    <col min="5645" max="5645" width="16" style="32" customWidth="1"/>
    <col min="5646" max="5888" width="9.140625" style="32"/>
    <col min="5889" max="5889" width="4.5703125" style="32" customWidth="1"/>
    <col min="5890" max="5890" width="9.7109375" style="32" customWidth="1"/>
    <col min="5891" max="5891" width="37" style="32" customWidth="1"/>
    <col min="5892" max="5892" width="7.7109375" style="32" customWidth="1"/>
    <col min="5893" max="5893" width="8.7109375" style="32" customWidth="1"/>
    <col min="5894" max="5897" width="9.7109375" style="32" customWidth="1"/>
    <col min="5898" max="5899" width="10.28515625" style="32" customWidth="1"/>
    <col min="5900" max="5900" width="24.7109375" style="32" customWidth="1"/>
    <col min="5901" max="5901" width="16" style="32" customWidth="1"/>
    <col min="5902" max="6144" width="9.140625" style="32"/>
    <col min="6145" max="6145" width="4.5703125" style="32" customWidth="1"/>
    <col min="6146" max="6146" width="9.7109375" style="32" customWidth="1"/>
    <col min="6147" max="6147" width="37" style="32" customWidth="1"/>
    <col min="6148" max="6148" width="7.7109375" style="32" customWidth="1"/>
    <col min="6149" max="6149" width="8.7109375" style="32" customWidth="1"/>
    <col min="6150" max="6153" width="9.7109375" style="32" customWidth="1"/>
    <col min="6154" max="6155" width="10.28515625" style="32" customWidth="1"/>
    <col min="6156" max="6156" width="24.7109375" style="32" customWidth="1"/>
    <col min="6157" max="6157" width="16" style="32" customWidth="1"/>
    <col min="6158" max="6400" width="9.140625" style="32"/>
    <col min="6401" max="6401" width="4.5703125" style="32" customWidth="1"/>
    <col min="6402" max="6402" width="9.7109375" style="32" customWidth="1"/>
    <col min="6403" max="6403" width="37" style="32" customWidth="1"/>
    <col min="6404" max="6404" width="7.7109375" style="32" customWidth="1"/>
    <col min="6405" max="6405" width="8.7109375" style="32" customWidth="1"/>
    <col min="6406" max="6409" width="9.7109375" style="32" customWidth="1"/>
    <col min="6410" max="6411" width="10.28515625" style="32" customWidth="1"/>
    <col min="6412" max="6412" width="24.7109375" style="32" customWidth="1"/>
    <col min="6413" max="6413" width="16" style="32" customWidth="1"/>
    <col min="6414" max="6656" width="9.140625" style="32"/>
    <col min="6657" max="6657" width="4.5703125" style="32" customWidth="1"/>
    <col min="6658" max="6658" width="9.7109375" style="32" customWidth="1"/>
    <col min="6659" max="6659" width="37" style="32" customWidth="1"/>
    <col min="6660" max="6660" width="7.7109375" style="32" customWidth="1"/>
    <col min="6661" max="6661" width="8.7109375" style="32" customWidth="1"/>
    <col min="6662" max="6665" width="9.7109375" style="32" customWidth="1"/>
    <col min="6666" max="6667" width="10.28515625" style="32" customWidth="1"/>
    <col min="6668" max="6668" width="24.7109375" style="32" customWidth="1"/>
    <col min="6669" max="6669" width="16" style="32" customWidth="1"/>
    <col min="6670" max="6912" width="9.140625" style="32"/>
    <col min="6913" max="6913" width="4.5703125" style="32" customWidth="1"/>
    <col min="6914" max="6914" width="9.7109375" style="32" customWidth="1"/>
    <col min="6915" max="6915" width="37" style="32" customWidth="1"/>
    <col min="6916" max="6916" width="7.7109375" style="32" customWidth="1"/>
    <col min="6917" max="6917" width="8.7109375" style="32" customWidth="1"/>
    <col min="6918" max="6921" width="9.7109375" style="32" customWidth="1"/>
    <col min="6922" max="6923" width="10.28515625" style="32" customWidth="1"/>
    <col min="6924" max="6924" width="24.7109375" style="32" customWidth="1"/>
    <col min="6925" max="6925" width="16" style="32" customWidth="1"/>
    <col min="6926" max="7168" width="9.140625" style="32"/>
    <col min="7169" max="7169" width="4.5703125" style="32" customWidth="1"/>
    <col min="7170" max="7170" width="9.7109375" style="32" customWidth="1"/>
    <col min="7171" max="7171" width="37" style="32" customWidth="1"/>
    <col min="7172" max="7172" width="7.7109375" style="32" customWidth="1"/>
    <col min="7173" max="7173" width="8.7109375" style="32" customWidth="1"/>
    <col min="7174" max="7177" width="9.7109375" style="32" customWidth="1"/>
    <col min="7178" max="7179" width="10.28515625" style="32" customWidth="1"/>
    <col min="7180" max="7180" width="24.7109375" style="32" customWidth="1"/>
    <col min="7181" max="7181" width="16" style="32" customWidth="1"/>
    <col min="7182" max="7424" width="9.140625" style="32"/>
    <col min="7425" max="7425" width="4.5703125" style="32" customWidth="1"/>
    <col min="7426" max="7426" width="9.7109375" style="32" customWidth="1"/>
    <col min="7427" max="7427" width="37" style="32" customWidth="1"/>
    <col min="7428" max="7428" width="7.7109375" style="32" customWidth="1"/>
    <col min="7429" max="7429" width="8.7109375" style="32" customWidth="1"/>
    <col min="7430" max="7433" width="9.7109375" style="32" customWidth="1"/>
    <col min="7434" max="7435" width="10.28515625" style="32" customWidth="1"/>
    <col min="7436" max="7436" width="24.7109375" style="32" customWidth="1"/>
    <col min="7437" max="7437" width="16" style="32" customWidth="1"/>
    <col min="7438" max="7680" width="9.140625" style="32"/>
    <col min="7681" max="7681" width="4.5703125" style="32" customWidth="1"/>
    <col min="7682" max="7682" width="9.7109375" style="32" customWidth="1"/>
    <col min="7683" max="7683" width="37" style="32" customWidth="1"/>
    <col min="7684" max="7684" width="7.7109375" style="32" customWidth="1"/>
    <col min="7685" max="7685" width="8.7109375" style="32" customWidth="1"/>
    <col min="7686" max="7689" width="9.7109375" style="32" customWidth="1"/>
    <col min="7690" max="7691" width="10.28515625" style="32" customWidth="1"/>
    <col min="7692" max="7692" width="24.7109375" style="32" customWidth="1"/>
    <col min="7693" max="7693" width="16" style="32" customWidth="1"/>
    <col min="7694" max="7936" width="9.140625" style="32"/>
    <col min="7937" max="7937" width="4.5703125" style="32" customWidth="1"/>
    <col min="7938" max="7938" width="9.7109375" style="32" customWidth="1"/>
    <col min="7939" max="7939" width="37" style="32" customWidth="1"/>
    <col min="7940" max="7940" width="7.7109375" style="32" customWidth="1"/>
    <col min="7941" max="7941" width="8.7109375" style="32" customWidth="1"/>
    <col min="7942" max="7945" width="9.7109375" style="32" customWidth="1"/>
    <col min="7946" max="7947" width="10.28515625" style="32" customWidth="1"/>
    <col min="7948" max="7948" width="24.7109375" style="32" customWidth="1"/>
    <col min="7949" max="7949" width="16" style="32" customWidth="1"/>
    <col min="7950" max="8192" width="9.140625" style="32"/>
    <col min="8193" max="8193" width="4.5703125" style="32" customWidth="1"/>
    <col min="8194" max="8194" width="9.7109375" style="32" customWidth="1"/>
    <col min="8195" max="8195" width="37" style="32" customWidth="1"/>
    <col min="8196" max="8196" width="7.7109375" style="32" customWidth="1"/>
    <col min="8197" max="8197" width="8.7109375" style="32" customWidth="1"/>
    <col min="8198" max="8201" width="9.7109375" style="32" customWidth="1"/>
    <col min="8202" max="8203" width="10.28515625" style="32" customWidth="1"/>
    <col min="8204" max="8204" width="24.7109375" style="32" customWidth="1"/>
    <col min="8205" max="8205" width="16" style="32" customWidth="1"/>
    <col min="8206" max="8448" width="9.140625" style="32"/>
    <col min="8449" max="8449" width="4.5703125" style="32" customWidth="1"/>
    <col min="8450" max="8450" width="9.7109375" style="32" customWidth="1"/>
    <col min="8451" max="8451" width="37" style="32" customWidth="1"/>
    <col min="8452" max="8452" width="7.7109375" style="32" customWidth="1"/>
    <col min="8453" max="8453" width="8.7109375" style="32" customWidth="1"/>
    <col min="8454" max="8457" width="9.7109375" style="32" customWidth="1"/>
    <col min="8458" max="8459" width="10.28515625" style="32" customWidth="1"/>
    <col min="8460" max="8460" width="24.7109375" style="32" customWidth="1"/>
    <col min="8461" max="8461" width="16" style="32" customWidth="1"/>
    <col min="8462" max="8704" width="9.140625" style="32"/>
    <col min="8705" max="8705" width="4.5703125" style="32" customWidth="1"/>
    <col min="8706" max="8706" width="9.7109375" style="32" customWidth="1"/>
    <col min="8707" max="8707" width="37" style="32" customWidth="1"/>
    <col min="8708" max="8708" width="7.7109375" style="32" customWidth="1"/>
    <col min="8709" max="8709" width="8.7109375" style="32" customWidth="1"/>
    <col min="8710" max="8713" width="9.7109375" style="32" customWidth="1"/>
    <col min="8714" max="8715" width="10.28515625" style="32" customWidth="1"/>
    <col min="8716" max="8716" width="24.7109375" style="32" customWidth="1"/>
    <col min="8717" max="8717" width="16" style="32" customWidth="1"/>
    <col min="8718" max="8960" width="9.140625" style="32"/>
    <col min="8961" max="8961" width="4.5703125" style="32" customWidth="1"/>
    <col min="8962" max="8962" width="9.7109375" style="32" customWidth="1"/>
    <col min="8963" max="8963" width="37" style="32" customWidth="1"/>
    <col min="8964" max="8964" width="7.7109375" style="32" customWidth="1"/>
    <col min="8965" max="8965" width="8.7109375" style="32" customWidth="1"/>
    <col min="8966" max="8969" width="9.7109375" style="32" customWidth="1"/>
    <col min="8970" max="8971" width="10.28515625" style="32" customWidth="1"/>
    <col min="8972" max="8972" width="24.7109375" style="32" customWidth="1"/>
    <col min="8973" max="8973" width="16" style="32" customWidth="1"/>
    <col min="8974" max="9216" width="9.140625" style="32"/>
    <col min="9217" max="9217" width="4.5703125" style="32" customWidth="1"/>
    <col min="9218" max="9218" width="9.7109375" style="32" customWidth="1"/>
    <col min="9219" max="9219" width="37" style="32" customWidth="1"/>
    <col min="9220" max="9220" width="7.7109375" style="32" customWidth="1"/>
    <col min="9221" max="9221" width="8.7109375" style="32" customWidth="1"/>
    <col min="9222" max="9225" width="9.7109375" style="32" customWidth="1"/>
    <col min="9226" max="9227" width="10.28515625" style="32" customWidth="1"/>
    <col min="9228" max="9228" width="24.7109375" style="32" customWidth="1"/>
    <col min="9229" max="9229" width="16" style="32" customWidth="1"/>
    <col min="9230" max="9472" width="9.140625" style="32"/>
    <col min="9473" max="9473" width="4.5703125" style="32" customWidth="1"/>
    <col min="9474" max="9474" width="9.7109375" style="32" customWidth="1"/>
    <col min="9475" max="9475" width="37" style="32" customWidth="1"/>
    <col min="9476" max="9476" width="7.7109375" style="32" customWidth="1"/>
    <col min="9477" max="9477" width="8.7109375" style="32" customWidth="1"/>
    <col min="9478" max="9481" width="9.7109375" style="32" customWidth="1"/>
    <col min="9482" max="9483" width="10.28515625" style="32" customWidth="1"/>
    <col min="9484" max="9484" width="24.7109375" style="32" customWidth="1"/>
    <col min="9485" max="9485" width="16" style="32" customWidth="1"/>
    <col min="9486" max="9728" width="9.140625" style="32"/>
    <col min="9729" max="9729" width="4.5703125" style="32" customWidth="1"/>
    <col min="9730" max="9730" width="9.7109375" style="32" customWidth="1"/>
    <col min="9731" max="9731" width="37" style="32" customWidth="1"/>
    <col min="9732" max="9732" width="7.7109375" style="32" customWidth="1"/>
    <col min="9733" max="9733" width="8.7109375" style="32" customWidth="1"/>
    <col min="9734" max="9737" width="9.7109375" style="32" customWidth="1"/>
    <col min="9738" max="9739" width="10.28515625" style="32" customWidth="1"/>
    <col min="9740" max="9740" width="24.7109375" style="32" customWidth="1"/>
    <col min="9741" max="9741" width="16" style="32" customWidth="1"/>
    <col min="9742" max="9984" width="9.140625" style="32"/>
    <col min="9985" max="9985" width="4.5703125" style="32" customWidth="1"/>
    <col min="9986" max="9986" width="9.7109375" style="32" customWidth="1"/>
    <col min="9987" max="9987" width="37" style="32" customWidth="1"/>
    <col min="9988" max="9988" width="7.7109375" style="32" customWidth="1"/>
    <col min="9989" max="9989" width="8.7109375" style="32" customWidth="1"/>
    <col min="9990" max="9993" width="9.7109375" style="32" customWidth="1"/>
    <col min="9994" max="9995" width="10.28515625" style="32" customWidth="1"/>
    <col min="9996" max="9996" width="24.7109375" style="32" customWidth="1"/>
    <col min="9997" max="9997" width="16" style="32" customWidth="1"/>
    <col min="9998" max="10240" width="9.140625" style="32"/>
    <col min="10241" max="10241" width="4.5703125" style="32" customWidth="1"/>
    <col min="10242" max="10242" width="9.7109375" style="32" customWidth="1"/>
    <col min="10243" max="10243" width="37" style="32" customWidth="1"/>
    <col min="10244" max="10244" width="7.7109375" style="32" customWidth="1"/>
    <col min="10245" max="10245" width="8.7109375" style="32" customWidth="1"/>
    <col min="10246" max="10249" width="9.7109375" style="32" customWidth="1"/>
    <col min="10250" max="10251" width="10.28515625" style="32" customWidth="1"/>
    <col min="10252" max="10252" width="24.7109375" style="32" customWidth="1"/>
    <col min="10253" max="10253" width="16" style="32" customWidth="1"/>
    <col min="10254" max="10496" width="9.140625" style="32"/>
    <col min="10497" max="10497" width="4.5703125" style="32" customWidth="1"/>
    <col min="10498" max="10498" width="9.7109375" style="32" customWidth="1"/>
    <col min="10499" max="10499" width="37" style="32" customWidth="1"/>
    <col min="10500" max="10500" width="7.7109375" style="32" customWidth="1"/>
    <col min="10501" max="10501" width="8.7109375" style="32" customWidth="1"/>
    <col min="10502" max="10505" width="9.7109375" style="32" customWidth="1"/>
    <col min="10506" max="10507" width="10.28515625" style="32" customWidth="1"/>
    <col min="10508" max="10508" width="24.7109375" style="32" customWidth="1"/>
    <col min="10509" max="10509" width="16" style="32" customWidth="1"/>
    <col min="10510" max="10752" width="9.140625" style="32"/>
    <col min="10753" max="10753" width="4.5703125" style="32" customWidth="1"/>
    <col min="10754" max="10754" width="9.7109375" style="32" customWidth="1"/>
    <col min="10755" max="10755" width="37" style="32" customWidth="1"/>
    <col min="10756" max="10756" width="7.7109375" style="32" customWidth="1"/>
    <col min="10757" max="10757" width="8.7109375" style="32" customWidth="1"/>
    <col min="10758" max="10761" width="9.7109375" style="32" customWidth="1"/>
    <col min="10762" max="10763" width="10.28515625" style="32" customWidth="1"/>
    <col min="10764" max="10764" width="24.7109375" style="32" customWidth="1"/>
    <col min="10765" max="10765" width="16" style="32" customWidth="1"/>
    <col min="10766" max="11008" width="9.140625" style="32"/>
    <col min="11009" max="11009" width="4.5703125" style="32" customWidth="1"/>
    <col min="11010" max="11010" width="9.7109375" style="32" customWidth="1"/>
    <col min="11011" max="11011" width="37" style="32" customWidth="1"/>
    <col min="11012" max="11012" width="7.7109375" style="32" customWidth="1"/>
    <col min="11013" max="11013" width="8.7109375" style="32" customWidth="1"/>
    <col min="11014" max="11017" width="9.7109375" style="32" customWidth="1"/>
    <col min="11018" max="11019" width="10.28515625" style="32" customWidth="1"/>
    <col min="11020" max="11020" width="24.7109375" style="32" customWidth="1"/>
    <col min="11021" max="11021" width="16" style="32" customWidth="1"/>
    <col min="11022" max="11264" width="9.140625" style="32"/>
    <col min="11265" max="11265" width="4.5703125" style="32" customWidth="1"/>
    <col min="11266" max="11266" width="9.7109375" style="32" customWidth="1"/>
    <col min="11267" max="11267" width="37" style="32" customWidth="1"/>
    <col min="11268" max="11268" width="7.7109375" style="32" customWidth="1"/>
    <col min="11269" max="11269" width="8.7109375" style="32" customWidth="1"/>
    <col min="11270" max="11273" width="9.7109375" style="32" customWidth="1"/>
    <col min="11274" max="11275" width="10.28515625" style="32" customWidth="1"/>
    <col min="11276" max="11276" width="24.7109375" style="32" customWidth="1"/>
    <col min="11277" max="11277" width="16" style="32" customWidth="1"/>
    <col min="11278" max="11520" width="9.140625" style="32"/>
    <col min="11521" max="11521" width="4.5703125" style="32" customWidth="1"/>
    <col min="11522" max="11522" width="9.7109375" style="32" customWidth="1"/>
    <col min="11523" max="11523" width="37" style="32" customWidth="1"/>
    <col min="11524" max="11524" width="7.7109375" style="32" customWidth="1"/>
    <col min="11525" max="11525" width="8.7109375" style="32" customWidth="1"/>
    <col min="11526" max="11529" width="9.7109375" style="32" customWidth="1"/>
    <col min="11530" max="11531" width="10.28515625" style="32" customWidth="1"/>
    <col min="11532" max="11532" width="24.7109375" style="32" customWidth="1"/>
    <col min="11533" max="11533" width="16" style="32" customWidth="1"/>
    <col min="11534" max="11776" width="9.140625" style="32"/>
    <col min="11777" max="11777" width="4.5703125" style="32" customWidth="1"/>
    <col min="11778" max="11778" width="9.7109375" style="32" customWidth="1"/>
    <col min="11779" max="11779" width="37" style="32" customWidth="1"/>
    <col min="11780" max="11780" width="7.7109375" style="32" customWidth="1"/>
    <col min="11781" max="11781" width="8.7109375" style="32" customWidth="1"/>
    <col min="11782" max="11785" width="9.7109375" style="32" customWidth="1"/>
    <col min="11786" max="11787" width="10.28515625" style="32" customWidth="1"/>
    <col min="11788" max="11788" width="24.7109375" style="32" customWidth="1"/>
    <col min="11789" max="11789" width="16" style="32" customWidth="1"/>
    <col min="11790" max="12032" width="9.140625" style="32"/>
    <col min="12033" max="12033" width="4.5703125" style="32" customWidth="1"/>
    <col min="12034" max="12034" width="9.7109375" style="32" customWidth="1"/>
    <col min="12035" max="12035" width="37" style="32" customWidth="1"/>
    <col min="12036" max="12036" width="7.7109375" style="32" customWidth="1"/>
    <col min="12037" max="12037" width="8.7109375" style="32" customWidth="1"/>
    <col min="12038" max="12041" width="9.7109375" style="32" customWidth="1"/>
    <col min="12042" max="12043" width="10.28515625" style="32" customWidth="1"/>
    <col min="12044" max="12044" width="24.7109375" style="32" customWidth="1"/>
    <col min="12045" max="12045" width="16" style="32" customWidth="1"/>
    <col min="12046" max="12288" width="9.140625" style="32"/>
    <col min="12289" max="12289" width="4.5703125" style="32" customWidth="1"/>
    <col min="12290" max="12290" width="9.7109375" style="32" customWidth="1"/>
    <col min="12291" max="12291" width="37" style="32" customWidth="1"/>
    <col min="12292" max="12292" width="7.7109375" style="32" customWidth="1"/>
    <col min="12293" max="12293" width="8.7109375" style="32" customWidth="1"/>
    <col min="12294" max="12297" width="9.7109375" style="32" customWidth="1"/>
    <col min="12298" max="12299" width="10.28515625" style="32" customWidth="1"/>
    <col min="12300" max="12300" width="24.7109375" style="32" customWidth="1"/>
    <col min="12301" max="12301" width="16" style="32" customWidth="1"/>
    <col min="12302" max="12544" width="9.140625" style="32"/>
    <col min="12545" max="12545" width="4.5703125" style="32" customWidth="1"/>
    <col min="12546" max="12546" width="9.7109375" style="32" customWidth="1"/>
    <col min="12547" max="12547" width="37" style="32" customWidth="1"/>
    <col min="12548" max="12548" width="7.7109375" style="32" customWidth="1"/>
    <col min="12549" max="12549" width="8.7109375" style="32" customWidth="1"/>
    <col min="12550" max="12553" width="9.7109375" style="32" customWidth="1"/>
    <col min="12554" max="12555" width="10.28515625" style="32" customWidth="1"/>
    <col min="12556" max="12556" width="24.7109375" style="32" customWidth="1"/>
    <col min="12557" max="12557" width="16" style="32" customWidth="1"/>
    <col min="12558" max="12800" width="9.140625" style="32"/>
    <col min="12801" max="12801" width="4.5703125" style="32" customWidth="1"/>
    <col min="12802" max="12802" width="9.7109375" style="32" customWidth="1"/>
    <col min="12803" max="12803" width="37" style="32" customWidth="1"/>
    <col min="12804" max="12804" width="7.7109375" style="32" customWidth="1"/>
    <col min="12805" max="12805" width="8.7109375" style="32" customWidth="1"/>
    <col min="12806" max="12809" width="9.7109375" style="32" customWidth="1"/>
    <col min="12810" max="12811" width="10.28515625" style="32" customWidth="1"/>
    <col min="12812" max="12812" width="24.7109375" style="32" customWidth="1"/>
    <col min="12813" max="12813" width="16" style="32" customWidth="1"/>
    <col min="12814" max="13056" width="9.140625" style="32"/>
    <col min="13057" max="13057" width="4.5703125" style="32" customWidth="1"/>
    <col min="13058" max="13058" width="9.7109375" style="32" customWidth="1"/>
    <col min="13059" max="13059" width="37" style="32" customWidth="1"/>
    <col min="13060" max="13060" width="7.7109375" style="32" customWidth="1"/>
    <col min="13061" max="13061" width="8.7109375" style="32" customWidth="1"/>
    <col min="13062" max="13065" width="9.7109375" style="32" customWidth="1"/>
    <col min="13066" max="13067" width="10.28515625" style="32" customWidth="1"/>
    <col min="13068" max="13068" width="24.7109375" style="32" customWidth="1"/>
    <col min="13069" max="13069" width="16" style="32" customWidth="1"/>
    <col min="13070" max="13312" width="9.140625" style="32"/>
    <col min="13313" max="13313" width="4.5703125" style="32" customWidth="1"/>
    <col min="13314" max="13314" width="9.7109375" style="32" customWidth="1"/>
    <col min="13315" max="13315" width="37" style="32" customWidth="1"/>
    <col min="13316" max="13316" width="7.7109375" style="32" customWidth="1"/>
    <col min="13317" max="13317" width="8.7109375" style="32" customWidth="1"/>
    <col min="13318" max="13321" width="9.7109375" style="32" customWidth="1"/>
    <col min="13322" max="13323" width="10.28515625" style="32" customWidth="1"/>
    <col min="13324" max="13324" width="24.7109375" style="32" customWidth="1"/>
    <col min="13325" max="13325" width="16" style="32" customWidth="1"/>
    <col min="13326" max="13568" width="9.140625" style="32"/>
    <col min="13569" max="13569" width="4.5703125" style="32" customWidth="1"/>
    <col min="13570" max="13570" width="9.7109375" style="32" customWidth="1"/>
    <col min="13571" max="13571" width="37" style="32" customWidth="1"/>
    <col min="13572" max="13572" width="7.7109375" style="32" customWidth="1"/>
    <col min="13573" max="13573" width="8.7109375" style="32" customWidth="1"/>
    <col min="13574" max="13577" width="9.7109375" style="32" customWidth="1"/>
    <col min="13578" max="13579" width="10.28515625" style="32" customWidth="1"/>
    <col min="13580" max="13580" width="24.7109375" style="32" customWidth="1"/>
    <col min="13581" max="13581" width="16" style="32" customWidth="1"/>
    <col min="13582" max="13824" width="9.140625" style="32"/>
    <col min="13825" max="13825" width="4.5703125" style="32" customWidth="1"/>
    <col min="13826" max="13826" width="9.7109375" style="32" customWidth="1"/>
    <col min="13827" max="13827" width="37" style="32" customWidth="1"/>
    <col min="13828" max="13828" width="7.7109375" style="32" customWidth="1"/>
    <col min="13829" max="13829" width="8.7109375" style="32" customWidth="1"/>
    <col min="13830" max="13833" width="9.7109375" style="32" customWidth="1"/>
    <col min="13834" max="13835" width="10.28515625" style="32" customWidth="1"/>
    <col min="13836" max="13836" width="24.7109375" style="32" customWidth="1"/>
    <col min="13837" max="13837" width="16" style="32" customWidth="1"/>
    <col min="13838" max="14080" width="9.140625" style="32"/>
    <col min="14081" max="14081" width="4.5703125" style="32" customWidth="1"/>
    <col min="14082" max="14082" width="9.7109375" style="32" customWidth="1"/>
    <col min="14083" max="14083" width="37" style="32" customWidth="1"/>
    <col min="14084" max="14084" width="7.7109375" style="32" customWidth="1"/>
    <col min="14085" max="14085" width="8.7109375" style="32" customWidth="1"/>
    <col min="14086" max="14089" width="9.7109375" style="32" customWidth="1"/>
    <col min="14090" max="14091" width="10.28515625" style="32" customWidth="1"/>
    <col min="14092" max="14092" width="24.7109375" style="32" customWidth="1"/>
    <col min="14093" max="14093" width="16" style="32" customWidth="1"/>
    <col min="14094" max="14336" width="9.140625" style="32"/>
    <col min="14337" max="14337" width="4.5703125" style="32" customWidth="1"/>
    <col min="14338" max="14338" width="9.7109375" style="32" customWidth="1"/>
    <col min="14339" max="14339" width="37" style="32" customWidth="1"/>
    <col min="14340" max="14340" width="7.7109375" style="32" customWidth="1"/>
    <col min="14341" max="14341" width="8.7109375" style="32" customWidth="1"/>
    <col min="14342" max="14345" width="9.7109375" style="32" customWidth="1"/>
    <col min="14346" max="14347" width="10.28515625" style="32" customWidth="1"/>
    <col min="14348" max="14348" width="24.7109375" style="32" customWidth="1"/>
    <col min="14349" max="14349" width="16" style="32" customWidth="1"/>
    <col min="14350" max="14592" width="9.140625" style="32"/>
    <col min="14593" max="14593" width="4.5703125" style="32" customWidth="1"/>
    <col min="14594" max="14594" width="9.7109375" style="32" customWidth="1"/>
    <col min="14595" max="14595" width="37" style="32" customWidth="1"/>
    <col min="14596" max="14596" width="7.7109375" style="32" customWidth="1"/>
    <col min="14597" max="14597" width="8.7109375" style="32" customWidth="1"/>
    <col min="14598" max="14601" width="9.7109375" style="32" customWidth="1"/>
    <col min="14602" max="14603" width="10.28515625" style="32" customWidth="1"/>
    <col min="14604" max="14604" width="24.7109375" style="32" customWidth="1"/>
    <col min="14605" max="14605" width="16" style="32" customWidth="1"/>
    <col min="14606" max="14848" width="9.140625" style="32"/>
    <col min="14849" max="14849" width="4.5703125" style="32" customWidth="1"/>
    <col min="14850" max="14850" width="9.7109375" style="32" customWidth="1"/>
    <col min="14851" max="14851" width="37" style="32" customWidth="1"/>
    <col min="14852" max="14852" width="7.7109375" style="32" customWidth="1"/>
    <col min="14853" max="14853" width="8.7109375" style="32" customWidth="1"/>
    <col min="14854" max="14857" width="9.7109375" style="32" customWidth="1"/>
    <col min="14858" max="14859" width="10.28515625" style="32" customWidth="1"/>
    <col min="14860" max="14860" width="24.7109375" style="32" customWidth="1"/>
    <col min="14861" max="14861" width="16" style="32" customWidth="1"/>
    <col min="14862" max="15104" width="9.140625" style="32"/>
    <col min="15105" max="15105" width="4.5703125" style="32" customWidth="1"/>
    <col min="15106" max="15106" width="9.7109375" style="32" customWidth="1"/>
    <col min="15107" max="15107" width="37" style="32" customWidth="1"/>
    <col min="15108" max="15108" width="7.7109375" style="32" customWidth="1"/>
    <col min="15109" max="15109" width="8.7109375" style="32" customWidth="1"/>
    <col min="15110" max="15113" width="9.7109375" style="32" customWidth="1"/>
    <col min="15114" max="15115" width="10.28515625" style="32" customWidth="1"/>
    <col min="15116" max="15116" width="24.7109375" style="32" customWidth="1"/>
    <col min="15117" max="15117" width="16" style="32" customWidth="1"/>
    <col min="15118" max="15360" width="9.140625" style="32"/>
    <col min="15361" max="15361" width="4.5703125" style="32" customWidth="1"/>
    <col min="15362" max="15362" width="9.7109375" style="32" customWidth="1"/>
    <col min="15363" max="15363" width="37" style="32" customWidth="1"/>
    <col min="15364" max="15364" width="7.7109375" style="32" customWidth="1"/>
    <col min="15365" max="15365" width="8.7109375" style="32" customWidth="1"/>
    <col min="15366" max="15369" width="9.7109375" style="32" customWidth="1"/>
    <col min="15370" max="15371" width="10.28515625" style="32" customWidth="1"/>
    <col min="15372" max="15372" width="24.7109375" style="32" customWidth="1"/>
    <col min="15373" max="15373" width="16" style="32" customWidth="1"/>
    <col min="15374" max="15616" width="9.140625" style="32"/>
    <col min="15617" max="15617" width="4.5703125" style="32" customWidth="1"/>
    <col min="15618" max="15618" width="9.7109375" style="32" customWidth="1"/>
    <col min="15619" max="15619" width="37" style="32" customWidth="1"/>
    <col min="15620" max="15620" width="7.7109375" style="32" customWidth="1"/>
    <col min="15621" max="15621" width="8.7109375" style="32" customWidth="1"/>
    <col min="15622" max="15625" width="9.7109375" style="32" customWidth="1"/>
    <col min="15626" max="15627" width="10.28515625" style="32" customWidth="1"/>
    <col min="15628" max="15628" width="24.7109375" style="32" customWidth="1"/>
    <col min="15629" max="15629" width="16" style="32" customWidth="1"/>
    <col min="15630" max="15872" width="9.140625" style="32"/>
    <col min="15873" max="15873" width="4.5703125" style="32" customWidth="1"/>
    <col min="15874" max="15874" width="9.7109375" style="32" customWidth="1"/>
    <col min="15875" max="15875" width="37" style="32" customWidth="1"/>
    <col min="15876" max="15876" width="7.7109375" style="32" customWidth="1"/>
    <col min="15877" max="15877" width="8.7109375" style="32" customWidth="1"/>
    <col min="15878" max="15881" width="9.7109375" style="32" customWidth="1"/>
    <col min="15882" max="15883" width="10.28515625" style="32" customWidth="1"/>
    <col min="15884" max="15884" width="24.7109375" style="32" customWidth="1"/>
    <col min="15885" max="15885" width="16" style="32" customWidth="1"/>
    <col min="15886" max="16128" width="9.140625" style="32"/>
    <col min="16129" max="16129" width="4.5703125" style="32" customWidth="1"/>
    <col min="16130" max="16130" width="9.7109375" style="32" customWidth="1"/>
    <col min="16131" max="16131" width="37" style="32" customWidth="1"/>
    <col min="16132" max="16132" width="7.7109375" style="32" customWidth="1"/>
    <col min="16133" max="16133" width="8.7109375" style="32" customWidth="1"/>
    <col min="16134" max="16137" width="9.7109375" style="32" customWidth="1"/>
    <col min="16138" max="16139" width="10.28515625" style="32" customWidth="1"/>
    <col min="16140" max="16140" width="24.7109375" style="32" customWidth="1"/>
    <col min="16141" max="16141" width="16" style="32" customWidth="1"/>
    <col min="16142" max="16384" width="9.140625" style="32"/>
  </cols>
  <sheetData>
    <row r="1" spans="1:13" ht="25.5" x14ac:dyDescent="0.2">
      <c r="A1" s="33" t="s">
        <v>29</v>
      </c>
      <c r="B1" s="33" t="s">
        <v>41</v>
      </c>
      <c r="C1" s="33" t="s">
        <v>42</v>
      </c>
      <c r="D1" s="34" t="s">
        <v>43</v>
      </c>
      <c r="E1" s="34" t="s">
        <v>44</v>
      </c>
      <c r="F1" s="34" t="s">
        <v>45</v>
      </c>
      <c r="G1" s="40" t="s">
        <v>46</v>
      </c>
      <c r="H1" s="40" t="s">
        <v>47</v>
      </c>
      <c r="I1" s="40" t="s">
        <v>48</v>
      </c>
      <c r="J1" s="40" t="s">
        <v>49</v>
      </c>
      <c r="K1" s="40" t="s">
        <v>50</v>
      </c>
      <c r="L1" s="34" t="s">
        <v>51</v>
      </c>
      <c r="M1" s="34" t="s">
        <v>52</v>
      </c>
    </row>
    <row r="2" spans="1:13" ht="51" x14ac:dyDescent="0.2">
      <c r="A2" s="35">
        <v>1</v>
      </c>
      <c r="B2" s="36" t="s">
        <v>339</v>
      </c>
      <c r="C2" s="35" t="s">
        <v>340</v>
      </c>
      <c r="D2" s="36">
        <v>50</v>
      </c>
      <c r="E2" s="35" t="s">
        <v>96</v>
      </c>
      <c r="F2" s="35">
        <v>0.87</v>
      </c>
      <c r="G2" s="41">
        <v>0</v>
      </c>
      <c r="H2" s="41">
        <v>0</v>
      </c>
      <c r="I2" s="41">
        <v>0</v>
      </c>
      <c r="J2" s="44">
        <f>ROUND(G2*D2,0)</f>
        <v>0</v>
      </c>
      <c r="K2" s="44">
        <f>ROUND((H2+I2)*D2,0)</f>
        <v>0</v>
      </c>
      <c r="L2" s="37" t="s">
        <v>56</v>
      </c>
      <c r="M2" s="37" t="s">
        <v>341</v>
      </c>
    </row>
    <row r="3" spans="1:13" s="38" customFormat="1" ht="14.25" x14ac:dyDescent="0.2">
      <c r="C3" s="38" t="s">
        <v>57</v>
      </c>
      <c r="G3" s="42"/>
      <c r="H3" s="42"/>
      <c r="I3" s="42"/>
      <c r="J3" s="45">
        <f>ROUND(SUM(J2:J2),0)</f>
        <v>0</v>
      </c>
      <c r="K3" s="45">
        <f>ROUND(SUM(K2:K2),0)</f>
        <v>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L9" sqref="L9"/>
    </sheetView>
  </sheetViews>
  <sheetFormatPr defaultRowHeight="12.75" x14ac:dyDescent="0.2"/>
  <cols>
    <col min="1" max="1" width="4.5703125" style="32" customWidth="1"/>
    <col min="2" max="2" width="9.7109375" style="32" customWidth="1"/>
    <col min="3" max="3" width="37" style="32" customWidth="1"/>
    <col min="4" max="4" width="7.7109375" style="32" customWidth="1"/>
    <col min="5" max="5" width="8.7109375" style="32" customWidth="1"/>
    <col min="6" max="6" width="9.7109375" style="32" customWidth="1"/>
    <col min="7" max="9" width="9.7109375" style="61" customWidth="1"/>
    <col min="10" max="11" width="10.28515625" style="61" customWidth="1"/>
    <col min="12" max="12" width="24.7109375" style="32" customWidth="1"/>
    <col min="13" max="13" width="16" style="32" customWidth="1"/>
    <col min="14" max="256" width="9.140625" style="32"/>
    <col min="257" max="257" width="4.5703125" style="32" customWidth="1"/>
    <col min="258" max="258" width="9.7109375" style="32" customWidth="1"/>
    <col min="259" max="259" width="37" style="32" customWidth="1"/>
    <col min="260" max="260" width="7.7109375" style="32" customWidth="1"/>
    <col min="261" max="261" width="8.7109375" style="32" customWidth="1"/>
    <col min="262" max="265" width="9.7109375" style="32" customWidth="1"/>
    <col min="266" max="267" width="10.28515625" style="32" customWidth="1"/>
    <col min="268" max="268" width="24.7109375" style="32" customWidth="1"/>
    <col min="269" max="269" width="16" style="32" customWidth="1"/>
    <col min="270" max="512" width="9.140625" style="32"/>
    <col min="513" max="513" width="4.5703125" style="32" customWidth="1"/>
    <col min="514" max="514" width="9.7109375" style="32" customWidth="1"/>
    <col min="515" max="515" width="37" style="32" customWidth="1"/>
    <col min="516" max="516" width="7.7109375" style="32" customWidth="1"/>
    <col min="517" max="517" width="8.7109375" style="32" customWidth="1"/>
    <col min="518" max="521" width="9.7109375" style="32" customWidth="1"/>
    <col min="522" max="523" width="10.28515625" style="32" customWidth="1"/>
    <col min="524" max="524" width="24.7109375" style="32" customWidth="1"/>
    <col min="525" max="525" width="16" style="32" customWidth="1"/>
    <col min="526" max="768" width="9.140625" style="32"/>
    <col min="769" max="769" width="4.5703125" style="32" customWidth="1"/>
    <col min="770" max="770" width="9.7109375" style="32" customWidth="1"/>
    <col min="771" max="771" width="37" style="32" customWidth="1"/>
    <col min="772" max="772" width="7.7109375" style="32" customWidth="1"/>
    <col min="773" max="773" width="8.7109375" style="32" customWidth="1"/>
    <col min="774" max="777" width="9.7109375" style="32" customWidth="1"/>
    <col min="778" max="779" width="10.28515625" style="32" customWidth="1"/>
    <col min="780" max="780" width="24.7109375" style="32" customWidth="1"/>
    <col min="781" max="781" width="16" style="32" customWidth="1"/>
    <col min="782" max="1024" width="9.140625" style="32"/>
    <col min="1025" max="1025" width="4.5703125" style="32" customWidth="1"/>
    <col min="1026" max="1026" width="9.7109375" style="32" customWidth="1"/>
    <col min="1027" max="1027" width="37" style="32" customWidth="1"/>
    <col min="1028" max="1028" width="7.7109375" style="32" customWidth="1"/>
    <col min="1029" max="1029" width="8.7109375" style="32" customWidth="1"/>
    <col min="1030" max="1033" width="9.7109375" style="32" customWidth="1"/>
    <col min="1034" max="1035" width="10.28515625" style="32" customWidth="1"/>
    <col min="1036" max="1036" width="24.7109375" style="32" customWidth="1"/>
    <col min="1037" max="1037" width="16" style="32" customWidth="1"/>
    <col min="1038" max="1280" width="9.140625" style="32"/>
    <col min="1281" max="1281" width="4.5703125" style="32" customWidth="1"/>
    <col min="1282" max="1282" width="9.7109375" style="32" customWidth="1"/>
    <col min="1283" max="1283" width="37" style="32" customWidth="1"/>
    <col min="1284" max="1284" width="7.7109375" style="32" customWidth="1"/>
    <col min="1285" max="1285" width="8.7109375" style="32" customWidth="1"/>
    <col min="1286" max="1289" width="9.7109375" style="32" customWidth="1"/>
    <col min="1290" max="1291" width="10.28515625" style="32" customWidth="1"/>
    <col min="1292" max="1292" width="24.7109375" style="32" customWidth="1"/>
    <col min="1293" max="1293" width="16" style="32" customWidth="1"/>
    <col min="1294" max="1536" width="9.140625" style="32"/>
    <col min="1537" max="1537" width="4.5703125" style="32" customWidth="1"/>
    <col min="1538" max="1538" width="9.7109375" style="32" customWidth="1"/>
    <col min="1539" max="1539" width="37" style="32" customWidth="1"/>
    <col min="1540" max="1540" width="7.7109375" style="32" customWidth="1"/>
    <col min="1541" max="1541" width="8.7109375" style="32" customWidth="1"/>
    <col min="1542" max="1545" width="9.7109375" style="32" customWidth="1"/>
    <col min="1546" max="1547" width="10.28515625" style="32" customWidth="1"/>
    <col min="1548" max="1548" width="24.7109375" style="32" customWidth="1"/>
    <col min="1549" max="1549" width="16" style="32" customWidth="1"/>
    <col min="1550" max="1792" width="9.140625" style="32"/>
    <col min="1793" max="1793" width="4.5703125" style="32" customWidth="1"/>
    <col min="1794" max="1794" width="9.7109375" style="32" customWidth="1"/>
    <col min="1795" max="1795" width="37" style="32" customWidth="1"/>
    <col min="1796" max="1796" width="7.7109375" style="32" customWidth="1"/>
    <col min="1797" max="1797" width="8.7109375" style="32" customWidth="1"/>
    <col min="1798" max="1801" width="9.7109375" style="32" customWidth="1"/>
    <col min="1802" max="1803" width="10.28515625" style="32" customWidth="1"/>
    <col min="1804" max="1804" width="24.7109375" style="32" customWidth="1"/>
    <col min="1805" max="1805" width="16" style="32" customWidth="1"/>
    <col min="1806" max="2048" width="9.140625" style="32"/>
    <col min="2049" max="2049" width="4.5703125" style="32" customWidth="1"/>
    <col min="2050" max="2050" width="9.7109375" style="32" customWidth="1"/>
    <col min="2051" max="2051" width="37" style="32" customWidth="1"/>
    <col min="2052" max="2052" width="7.7109375" style="32" customWidth="1"/>
    <col min="2053" max="2053" width="8.7109375" style="32" customWidth="1"/>
    <col min="2054" max="2057" width="9.7109375" style="32" customWidth="1"/>
    <col min="2058" max="2059" width="10.28515625" style="32" customWidth="1"/>
    <col min="2060" max="2060" width="24.7109375" style="32" customWidth="1"/>
    <col min="2061" max="2061" width="16" style="32" customWidth="1"/>
    <col min="2062" max="2304" width="9.140625" style="32"/>
    <col min="2305" max="2305" width="4.5703125" style="32" customWidth="1"/>
    <col min="2306" max="2306" width="9.7109375" style="32" customWidth="1"/>
    <col min="2307" max="2307" width="37" style="32" customWidth="1"/>
    <col min="2308" max="2308" width="7.7109375" style="32" customWidth="1"/>
    <col min="2309" max="2309" width="8.7109375" style="32" customWidth="1"/>
    <col min="2310" max="2313" width="9.7109375" style="32" customWidth="1"/>
    <col min="2314" max="2315" width="10.28515625" style="32" customWidth="1"/>
    <col min="2316" max="2316" width="24.7109375" style="32" customWidth="1"/>
    <col min="2317" max="2317" width="16" style="32" customWidth="1"/>
    <col min="2318" max="2560" width="9.140625" style="32"/>
    <col min="2561" max="2561" width="4.5703125" style="32" customWidth="1"/>
    <col min="2562" max="2562" width="9.7109375" style="32" customWidth="1"/>
    <col min="2563" max="2563" width="37" style="32" customWidth="1"/>
    <col min="2564" max="2564" width="7.7109375" style="32" customWidth="1"/>
    <col min="2565" max="2565" width="8.7109375" style="32" customWidth="1"/>
    <col min="2566" max="2569" width="9.7109375" style="32" customWidth="1"/>
    <col min="2570" max="2571" width="10.28515625" style="32" customWidth="1"/>
    <col min="2572" max="2572" width="24.7109375" style="32" customWidth="1"/>
    <col min="2573" max="2573" width="16" style="32" customWidth="1"/>
    <col min="2574" max="2816" width="9.140625" style="32"/>
    <col min="2817" max="2817" width="4.5703125" style="32" customWidth="1"/>
    <col min="2818" max="2818" width="9.7109375" style="32" customWidth="1"/>
    <col min="2819" max="2819" width="37" style="32" customWidth="1"/>
    <col min="2820" max="2820" width="7.7109375" style="32" customWidth="1"/>
    <col min="2821" max="2821" width="8.7109375" style="32" customWidth="1"/>
    <col min="2822" max="2825" width="9.7109375" style="32" customWidth="1"/>
    <col min="2826" max="2827" width="10.28515625" style="32" customWidth="1"/>
    <col min="2828" max="2828" width="24.7109375" style="32" customWidth="1"/>
    <col min="2829" max="2829" width="16" style="32" customWidth="1"/>
    <col min="2830" max="3072" width="9.140625" style="32"/>
    <col min="3073" max="3073" width="4.5703125" style="32" customWidth="1"/>
    <col min="3074" max="3074" width="9.7109375" style="32" customWidth="1"/>
    <col min="3075" max="3075" width="37" style="32" customWidth="1"/>
    <col min="3076" max="3076" width="7.7109375" style="32" customWidth="1"/>
    <col min="3077" max="3077" width="8.7109375" style="32" customWidth="1"/>
    <col min="3078" max="3081" width="9.7109375" style="32" customWidth="1"/>
    <col min="3082" max="3083" width="10.28515625" style="32" customWidth="1"/>
    <col min="3084" max="3084" width="24.7109375" style="32" customWidth="1"/>
    <col min="3085" max="3085" width="16" style="32" customWidth="1"/>
    <col min="3086" max="3328" width="9.140625" style="32"/>
    <col min="3329" max="3329" width="4.5703125" style="32" customWidth="1"/>
    <col min="3330" max="3330" width="9.7109375" style="32" customWidth="1"/>
    <col min="3331" max="3331" width="37" style="32" customWidth="1"/>
    <col min="3332" max="3332" width="7.7109375" style="32" customWidth="1"/>
    <col min="3333" max="3333" width="8.7109375" style="32" customWidth="1"/>
    <col min="3334" max="3337" width="9.7109375" style="32" customWidth="1"/>
    <col min="3338" max="3339" width="10.28515625" style="32" customWidth="1"/>
    <col min="3340" max="3340" width="24.7109375" style="32" customWidth="1"/>
    <col min="3341" max="3341" width="16" style="32" customWidth="1"/>
    <col min="3342" max="3584" width="9.140625" style="32"/>
    <col min="3585" max="3585" width="4.5703125" style="32" customWidth="1"/>
    <col min="3586" max="3586" width="9.7109375" style="32" customWidth="1"/>
    <col min="3587" max="3587" width="37" style="32" customWidth="1"/>
    <col min="3588" max="3588" width="7.7109375" style="32" customWidth="1"/>
    <col min="3589" max="3589" width="8.7109375" style="32" customWidth="1"/>
    <col min="3590" max="3593" width="9.7109375" style="32" customWidth="1"/>
    <col min="3594" max="3595" width="10.28515625" style="32" customWidth="1"/>
    <col min="3596" max="3596" width="24.7109375" style="32" customWidth="1"/>
    <col min="3597" max="3597" width="16" style="32" customWidth="1"/>
    <col min="3598" max="3840" width="9.140625" style="32"/>
    <col min="3841" max="3841" width="4.5703125" style="32" customWidth="1"/>
    <col min="3842" max="3842" width="9.7109375" style="32" customWidth="1"/>
    <col min="3843" max="3843" width="37" style="32" customWidth="1"/>
    <col min="3844" max="3844" width="7.7109375" style="32" customWidth="1"/>
    <col min="3845" max="3845" width="8.7109375" style="32" customWidth="1"/>
    <col min="3846" max="3849" width="9.7109375" style="32" customWidth="1"/>
    <col min="3850" max="3851" width="10.28515625" style="32" customWidth="1"/>
    <col min="3852" max="3852" width="24.7109375" style="32" customWidth="1"/>
    <col min="3853" max="3853" width="16" style="32" customWidth="1"/>
    <col min="3854" max="4096" width="9.140625" style="32"/>
    <col min="4097" max="4097" width="4.5703125" style="32" customWidth="1"/>
    <col min="4098" max="4098" width="9.7109375" style="32" customWidth="1"/>
    <col min="4099" max="4099" width="37" style="32" customWidth="1"/>
    <col min="4100" max="4100" width="7.7109375" style="32" customWidth="1"/>
    <col min="4101" max="4101" width="8.7109375" style="32" customWidth="1"/>
    <col min="4102" max="4105" width="9.7109375" style="32" customWidth="1"/>
    <col min="4106" max="4107" width="10.28515625" style="32" customWidth="1"/>
    <col min="4108" max="4108" width="24.7109375" style="32" customWidth="1"/>
    <col min="4109" max="4109" width="16" style="32" customWidth="1"/>
    <col min="4110" max="4352" width="9.140625" style="32"/>
    <col min="4353" max="4353" width="4.5703125" style="32" customWidth="1"/>
    <col min="4354" max="4354" width="9.7109375" style="32" customWidth="1"/>
    <col min="4355" max="4355" width="37" style="32" customWidth="1"/>
    <col min="4356" max="4356" width="7.7109375" style="32" customWidth="1"/>
    <col min="4357" max="4357" width="8.7109375" style="32" customWidth="1"/>
    <col min="4358" max="4361" width="9.7109375" style="32" customWidth="1"/>
    <col min="4362" max="4363" width="10.28515625" style="32" customWidth="1"/>
    <col min="4364" max="4364" width="24.7109375" style="32" customWidth="1"/>
    <col min="4365" max="4365" width="16" style="32" customWidth="1"/>
    <col min="4366" max="4608" width="9.140625" style="32"/>
    <col min="4609" max="4609" width="4.5703125" style="32" customWidth="1"/>
    <col min="4610" max="4610" width="9.7109375" style="32" customWidth="1"/>
    <col min="4611" max="4611" width="37" style="32" customWidth="1"/>
    <col min="4612" max="4612" width="7.7109375" style="32" customWidth="1"/>
    <col min="4613" max="4613" width="8.7109375" style="32" customWidth="1"/>
    <col min="4614" max="4617" width="9.7109375" style="32" customWidth="1"/>
    <col min="4618" max="4619" width="10.28515625" style="32" customWidth="1"/>
    <col min="4620" max="4620" width="24.7109375" style="32" customWidth="1"/>
    <col min="4621" max="4621" width="16" style="32" customWidth="1"/>
    <col min="4622" max="4864" width="9.140625" style="32"/>
    <col min="4865" max="4865" width="4.5703125" style="32" customWidth="1"/>
    <col min="4866" max="4866" width="9.7109375" style="32" customWidth="1"/>
    <col min="4867" max="4867" width="37" style="32" customWidth="1"/>
    <col min="4868" max="4868" width="7.7109375" style="32" customWidth="1"/>
    <col min="4869" max="4869" width="8.7109375" style="32" customWidth="1"/>
    <col min="4870" max="4873" width="9.7109375" style="32" customWidth="1"/>
    <col min="4874" max="4875" width="10.28515625" style="32" customWidth="1"/>
    <col min="4876" max="4876" width="24.7109375" style="32" customWidth="1"/>
    <col min="4877" max="4877" width="16" style="32" customWidth="1"/>
    <col min="4878" max="5120" width="9.140625" style="32"/>
    <col min="5121" max="5121" width="4.5703125" style="32" customWidth="1"/>
    <col min="5122" max="5122" width="9.7109375" style="32" customWidth="1"/>
    <col min="5123" max="5123" width="37" style="32" customWidth="1"/>
    <col min="5124" max="5124" width="7.7109375" style="32" customWidth="1"/>
    <col min="5125" max="5125" width="8.7109375" style="32" customWidth="1"/>
    <col min="5126" max="5129" width="9.7109375" style="32" customWidth="1"/>
    <col min="5130" max="5131" width="10.28515625" style="32" customWidth="1"/>
    <col min="5132" max="5132" width="24.7109375" style="32" customWidth="1"/>
    <col min="5133" max="5133" width="16" style="32" customWidth="1"/>
    <col min="5134" max="5376" width="9.140625" style="32"/>
    <col min="5377" max="5377" width="4.5703125" style="32" customWidth="1"/>
    <col min="5378" max="5378" width="9.7109375" style="32" customWidth="1"/>
    <col min="5379" max="5379" width="37" style="32" customWidth="1"/>
    <col min="5380" max="5380" width="7.7109375" style="32" customWidth="1"/>
    <col min="5381" max="5381" width="8.7109375" style="32" customWidth="1"/>
    <col min="5382" max="5385" width="9.7109375" style="32" customWidth="1"/>
    <col min="5386" max="5387" width="10.28515625" style="32" customWidth="1"/>
    <col min="5388" max="5388" width="24.7109375" style="32" customWidth="1"/>
    <col min="5389" max="5389" width="16" style="32" customWidth="1"/>
    <col min="5390" max="5632" width="9.140625" style="32"/>
    <col min="5633" max="5633" width="4.5703125" style="32" customWidth="1"/>
    <col min="5634" max="5634" width="9.7109375" style="32" customWidth="1"/>
    <col min="5635" max="5635" width="37" style="32" customWidth="1"/>
    <col min="5636" max="5636" width="7.7109375" style="32" customWidth="1"/>
    <col min="5637" max="5637" width="8.7109375" style="32" customWidth="1"/>
    <col min="5638" max="5641" width="9.7109375" style="32" customWidth="1"/>
    <col min="5642" max="5643" width="10.28515625" style="32" customWidth="1"/>
    <col min="5644" max="5644" width="24.7109375" style="32" customWidth="1"/>
    <col min="5645" max="5645" width="16" style="32" customWidth="1"/>
    <col min="5646" max="5888" width="9.140625" style="32"/>
    <col min="5889" max="5889" width="4.5703125" style="32" customWidth="1"/>
    <col min="5890" max="5890" width="9.7109375" style="32" customWidth="1"/>
    <col min="5891" max="5891" width="37" style="32" customWidth="1"/>
    <col min="5892" max="5892" width="7.7109375" style="32" customWidth="1"/>
    <col min="5893" max="5893" width="8.7109375" style="32" customWidth="1"/>
    <col min="5894" max="5897" width="9.7109375" style="32" customWidth="1"/>
    <col min="5898" max="5899" width="10.28515625" style="32" customWidth="1"/>
    <col min="5900" max="5900" width="24.7109375" style="32" customWidth="1"/>
    <col min="5901" max="5901" width="16" style="32" customWidth="1"/>
    <col min="5902" max="6144" width="9.140625" style="32"/>
    <col min="6145" max="6145" width="4.5703125" style="32" customWidth="1"/>
    <col min="6146" max="6146" width="9.7109375" style="32" customWidth="1"/>
    <col min="6147" max="6147" width="37" style="32" customWidth="1"/>
    <col min="6148" max="6148" width="7.7109375" style="32" customWidth="1"/>
    <col min="6149" max="6149" width="8.7109375" style="32" customWidth="1"/>
    <col min="6150" max="6153" width="9.7109375" style="32" customWidth="1"/>
    <col min="6154" max="6155" width="10.28515625" style="32" customWidth="1"/>
    <col min="6156" max="6156" width="24.7109375" style="32" customWidth="1"/>
    <col min="6157" max="6157" width="16" style="32" customWidth="1"/>
    <col min="6158" max="6400" width="9.140625" style="32"/>
    <col min="6401" max="6401" width="4.5703125" style="32" customWidth="1"/>
    <col min="6402" max="6402" width="9.7109375" style="32" customWidth="1"/>
    <col min="6403" max="6403" width="37" style="32" customWidth="1"/>
    <col min="6404" max="6404" width="7.7109375" style="32" customWidth="1"/>
    <col min="6405" max="6405" width="8.7109375" style="32" customWidth="1"/>
    <col min="6406" max="6409" width="9.7109375" style="32" customWidth="1"/>
    <col min="6410" max="6411" width="10.28515625" style="32" customWidth="1"/>
    <col min="6412" max="6412" width="24.7109375" style="32" customWidth="1"/>
    <col min="6413" max="6413" width="16" style="32" customWidth="1"/>
    <col min="6414" max="6656" width="9.140625" style="32"/>
    <col min="6657" max="6657" width="4.5703125" style="32" customWidth="1"/>
    <col min="6658" max="6658" width="9.7109375" style="32" customWidth="1"/>
    <col min="6659" max="6659" width="37" style="32" customWidth="1"/>
    <col min="6660" max="6660" width="7.7109375" style="32" customWidth="1"/>
    <col min="6661" max="6661" width="8.7109375" style="32" customWidth="1"/>
    <col min="6662" max="6665" width="9.7109375" style="32" customWidth="1"/>
    <col min="6666" max="6667" width="10.28515625" style="32" customWidth="1"/>
    <col min="6668" max="6668" width="24.7109375" style="32" customWidth="1"/>
    <col min="6669" max="6669" width="16" style="32" customWidth="1"/>
    <col min="6670" max="6912" width="9.140625" style="32"/>
    <col min="6913" max="6913" width="4.5703125" style="32" customWidth="1"/>
    <col min="6914" max="6914" width="9.7109375" style="32" customWidth="1"/>
    <col min="6915" max="6915" width="37" style="32" customWidth="1"/>
    <col min="6916" max="6916" width="7.7109375" style="32" customWidth="1"/>
    <col min="6917" max="6917" width="8.7109375" style="32" customWidth="1"/>
    <col min="6918" max="6921" width="9.7109375" style="32" customWidth="1"/>
    <col min="6922" max="6923" width="10.28515625" style="32" customWidth="1"/>
    <col min="6924" max="6924" width="24.7109375" style="32" customWidth="1"/>
    <col min="6925" max="6925" width="16" style="32" customWidth="1"/>
    <col min="6926" max="7168" width="9.140625" style="32"/>
    <col min="7169" max="7169" width="4.5703125" style="32" customWidth="1"/>
    <col min="7170" max="7170" width="9.7109375" style="32" customWidth="1"/>
    <col min="7171" max="7171" width="37" style="32" customWidth="1"/>
    <col min="7172" max="7172" width="7.7109375" style="32" customWidth="1"/>
    <col min="7173" max="7173" width="8.7109375" style="32" customWidth="1"/>
    <col min="7174" max="7177" width="9.7109375" style="32" customWidth="1"/>
    <col min="7178" max="7179" width="10.28515625" style="32" customWidth="1"/>
    <col min="7180" max="7180" width="24.7109375" style="32" customWidth="1"/>
    <col min="7181" max="7181" width="16" style="32" customWidth="1"/>
    <col min="7182" max="7424" width="9.140625" style="32"/>
    <col min="7425" max="7425" width="4.5703125" style="32" customWidth="1"/>
    <col min="7426" max="7426" width="9.7109375" style="32" customWidth="1"/>
    <col min="7427" max="7427" width="37" style="32" customWidth="1"/>
    <col min="7428" max="7428" width="7.7109375" style="32" customWidth="1"/>
    <col min="7429" max="7429" width="8.7109375" style="32" customWidth="1"/>
    <col min="7430" max="7433" width="9.7109375" style="32" customWidth="1"/>
    <col min="7434" max="7435" width="10.28515625" style="32" customWidth="1"/>
    <col min="7436" max="7436" width="24.7109375" style="32" customWidth="1"/>
    <col min="7437" max="7437" width="16" style="32" customWidth="1"/>
    <col min="7438" max="7680" width="9.140625" style="32"/>
    <col min="7681" max="7681" width="4.5703125" style="32" customWidth="1"/>
    <col min="7682" max="7682" width="9.7109375" style="32" customWidth="1"/>
    <col min="7683" max="7683" width="37" style="32" customWidth="1"/>
    <col min="7684" max="7684" width="7.7109375" style="32" customWidth="1"/>
    <col min="7685" max="7685" width="8.7109375" style="32" customWidth="1"/>
    <col min="7686" max="7689" width="9.7109375" style="32" customWidth="1"/>
    <col min="7690" max="7691" width="10.28515625" style="32" customWidth="1"/>
    <col min="7692" max="7692" width="24.7109375" style="32" customWidth="1"/>
    <col min="7693" max="7693" width="16" style="32" customWidth="1"/>
    <col min="7694" max="7936" width="9.140625" style="32"/>
    <col min="7937" max="7937" width="4.5703125" style="32" customWidth="1"/>
    <col min="7938" max="7938" width="9.7109375" style="32" customWidth="1"/>
    <col min="7939" max="7939" width="37" style="32" customWidth="1"/>
    <col min="7940" max="7940" width="7.7109375" style="32" customWidth="1"/>
    <col min="7941" max="7941" width="8.7109375" style="32" customWidth="1"/>
    <col min="7942" max="7945" width="9.7109375" style="32" customWidth="1"/>
    <col min="7946" max="7947" width="10.28515625" style="32" customWidth="1"/>
    <col min="7948" max="7948" width="24.7109375" style="32" customWidth="1"/>
    <col min="7949" max="7949" width="16" style="32" customWidth="1"/>
    <col min="7950" max="8192" width="9.140625" style="32"/>
    <col min="8193" max="8193" width="4.5703125" style="32" customWidth="1"/>
    <col min="8194" max="8194" width="9.7109375" style="32" customWidth="1"/>
    <col min="8195" max="8195" width="37" style="32" customWidth="1"/>
    <col min="8196" max="8196" width="7.7109375" style="32" customWidth="1"/>
    <col min="8197" max="8197" width="8.7109375" style="32" customWidth="1"/>
    <col min="8198" max="8201" width="9.7109375" style="32" customWidth="1"/>
    <col min="8202" max="8203" width="10.28515625" style="32" customWidth="1"/>
    <col min="8204" max="8204" width="24.7109375" style="32" customWidth="1"/>
    <col min="8205" max="8205" width="16" style="32" customWidth="1"/>
    <col min="8206" max="8448" width="9.140625" style="32"/>
    <col min="8449" max="8449" width="4.5703125" style="32" customWidth="1"/>
    <col min="8450" max="8450" width="9.7109375" style="32" customWidth="1"/>
    <col min="8451" max="8451" width="37" style="32" customWidth="1"/>
    <col min="8452" max="8452" width="7.7109375" style="32" customWidth="1"/>
    <col min="8453" max="8453" width="8.7109375" style="32" customWidth="1"/>
    <col min="8454" max="8457" width="9.7109375" style="32" customWidth="1"/>
    <col min="8458" max="8459" width="10.28515625" style="32" customWidth="1"/>
    <col min="8460" max="8460" width="24.7109375" style="32" customWidth="1"/>
    <col min="8461" max="8461" width="16" style="32" customWidth="1"/>
    <col min="8462" max="8704" width="9.140625" style="32"/>
    <col min="8705" max="8705" width="4.5703125" style="32" customWidth="1"/>
    <col min="8706" max="8706" width="9.7109375" style="32" customWidth="1"/>
    <col min="8707" max="8707" width="37" style="32" customWidth="1"/>
    <col min="8708" max="8708" width="7.7109375" style="32" customWidth="1"/>
    <col min="8709" max="8709" width="8.7109375" style="32" customWidth="1"/>
    <col min="8710" max="8713" width="9.7109375" style="32" customWidth="1"/>
    <col min="8714" max="8715" width="10.28515625" style="32" customWidth="1"/>
    <col min="8716" max="8716" width="24.7109375" style="32" customWidth="1"/>
    <col min="8717" max="8717" width="16" style="32" customWidth="1"/>
    <col min="8718" max="8960" width="9.140625" style="32"/>
    <col min="8961" max="8961" width="4.5703125" style="32" customWidth="1"/>
    <col min="8962" max="8962" width="9.7109375" style="32" customWidth="1"/>
    <col min="8963" max="8963" width="37" style="32" customWidth="1"/>
    <col min="8964" max="8964" width="7.7109375" style="32" customWidth="1"/>
    <col min="8965" max="8965" width="8.7109375" style="32" customWidth="1"/>
    <col min="8966" max="8969" width="9.7109375" style="32" customWidth="1"/>
    <col min="8970" max="8971" width="10.28515625" style="32" customWidth="1"/>
    <col min="8972" max="8972" width="24.7109375" style="32" customWidth="1"/>
    <col min="8973" max="8973" width="16" style="32" customWidth="1"/>
    <col min="8974" max="9216" width="9.140625" style="32"/>
    <col min="9217" max="9217" width="4.5703125" style="32" customWidth="1"/>
    <col min="9218" max="9218" width="9.7109375" style="32" customWidth="1"/>
    <col min="9219" max="9219" width="37" style="32" customWidth="1"/>
    <col min="9220" max="9220" width="7.7109375" style="32" customWidth="1"/>
    <col min="9221" max="9221" width="8.7109375" style="32" customWidth="1"/>
    <col min="9222" max="9225" width="9.7109375" style="32" customWidth="1"/>
    <col min="9226" max="9227" width="10.28515625" style="32" customWidth="1"/>
    <col min="9228" max="9228" width="24.7109375" style="32" customWidth="1"/>
    <col min="9229" max="9229" width="16" style="32" customWidth="1"/>
    <col min="9230" max="9472" width="9.140625" style="32"/>
    <col min="9473" max="9473" width="4.5703125" style="32" customWidth="1"/>
    <col min="9474" max="9474" width="9.7109375" style="32" customWidth="1"/>
    <col min="9475" max="9475" width="37" style="32" customWidth="1"/>
    <col min="9476" max="9476" width="7.7109375" style="32" customWidth="1"/>
    <col min="9477" max="9477" width="8.7109375" style="32" customWidth="1"/>
    <col min="9478" max="9481" width="9.7109375" style="32" customWidth="1"/>
    <col min="9482" max="9483" width="10.28515625" style="32" customWidth="1"/>
    <col min="9484" max="9484" width="24.7109375" style="32" customWidth="1"/>
    <col min="9485" max="9485" width="16" style="32" customWidth="1"/>
    <col min="9486" max="9728" width="9.140625" style="32"/>
    <col min="9729" max="9729" width="4.5703125" style="32" customWidth="1"/>
    <col min="9730" max="9730" width="9.7109375" style="32" customWidth="1"/>
    <col min="9731" max="9731" width="37" style="32" customWidth="1"/>
    <col min="9732" max="9732" width="7.7109375" style="32" customWidth="1"/>
    <col min="9733" max="9733" width="8.7109375" style="32" customWidth="1"/>
    <col min="9734" max="9737" width="9.7109375" style="32" customWidth="1"/>
    <col min="9738" max="9739" width="10.28515625" style="32" customWidth="1"/>
    <col min="9740" max="9740" width="24.7109375" style="32" customWidth="1"/>
    <col min="9741" max="9741" width="16" style="32" customWidth="1"/>
    <col min="9742" max="9984" width="9.140625" style="32"/>
    <col min="9985" max="9985" width="4.5703125" style="32" customWidth="1"/>
    <col min="9986" max="9986" width="9.7109375" style="32" customWidth="1"/>
    <col min="9987" max="9987" width="37" style="32" customWidth="1"/>
    <col min="9988" max="9988" width="7.7109375" style="32" customWidth="1"/>
    <col min="9989" max="9989" width="8.7109375" style="32" customWidth="1"/>
    <col min="9990" max="9993" width="9.7109375" style="32" customWidth="1"/>
    <col min="9994" max="9995" width="10.28515625" style="32" customWidth="1"/>
    <col min="9996" max="9996" width="24.7109375" style="32" customWidth="1"/>
    <col min="9997" max="9997" width="16" style="32" customWidth="1"/>
    <col min="9998" max="10240" width="9.140625" style="32"/>
    <col min="10241" max="10241" width="4.5703125" style="32" customWidth="1"/>
    <col min="10242" max="10242" width="9.7109375" style="32" customWidth="1"/>
    <col min="10243" max="10243" width="37" style="32" customWidth="1"/>
    <col min="10244" max="10244" width="7.7109375" style="32" customWidth="1"/>
    <col min="10245" max="10245" width="8.7109375" style="32" customWidth="1"/>
    <col min="10246" max="10249" width="9.7109375" style="32" customWidth="1"/>
    <col min="10250" max="10251" width="10.28515625" style="32" customWidth="1"/>
    <col min="10252" max="10252" width="24.7109375" style="32" customWidth="1"/>
    <col min="10253" max="10253" width="16" style="32" customWidth="1"/>
    <col min="10254" max="10496" width="9.140625" style="32"/>
    <col min="10497" max="10497" width="4.5703125" style="32" customWidth="1"/>
    <col min="10498" max="10498" width="9.7109375" style="32" customWidth="1"/>
    <col min="10499" max="10499" width="37" style="32" customWidth="1"/>
    <col min="10500" max="10500" width="7.7109375" style="32" customWidth="1"/>
    <col min="10501" max="10501" width="8.7109375" style="32" customWidth="1"/>
    <col min="10502" max="10505" width="9.7109375" style="32" customWidth="1"/>
    <col min="10506" max="10507" width="10.28515625" style="32" customWidth="1"/>
    <col min="10508" max="10508" width="24.7109375" style="32" customWidth="1"/>
    <col min="10509" max="10509" width="16" style="32" customWidth="1"/>
    <col min="10510" max="10752" width="9.140625" style="32"/>
    <col min="10753" max="10753" width="4.5703125" style="32" customWidth="1"/>
    <col min="10754" max="10754" width="9.7109375" style="32" customWidth="1"/>
    <col min="10755" max="10755" width="37" style="32" customWidth="1"/>
    <col min="10756" max="10756" width="7.7109375" style="32" customWidth="1"/>
    <col min="10757" max="10757" width="8.7109375" style="32" customWidth="1"/>
    <col min="10758" max="10761" width="9.7109375" style="32" customWidth="1"/>
    <col min="10762" max="10763" width="10.28515625" style="32" customWidth="1"/>
    <col min="10764" max="10764" width="24.7109375" style="32" customWidth="1"/>
    <col min="10765" max="10765" width="16" style="32" customWidth="1"/>
    <col min="10766" max="11008" width="9.140625" style="32"/>
    <col min="11009" max="11009" width="4.5703125" style="32" customWidth="1"/>
    <col min="11010" max="11010" width="9.7109375" style="32" customWidth="1"/>
    <col min="11011" max="11011" width="37" style="32" customWidth="1"/>
    <col min="11012" max="11012" width="7.7109375" style="32" customWidth="1"/>
    <col min="11013" max="11013" width="8.7109375" style="32" customWidth="1"/>
    <col min="11014" max="11017" width="9.7109375" style="32" customWidth="1"/>
    <col min="11018" max="11019" width="10.28515625" style="32" customWidth="1"/>
    <col min="11020" max="11020" width="24.7109375" style="32" customWidth="1"/>
    <col min="11021" max="11021" width="16" style="32" customWidth="1"/>
    <col min="11022" max="11264" width="9.140625" style="32"/>
    <col min="11265" max="11265" width="4.5703125" style="32" customWidth="1"/>
    <col min="11266" max="11266" width="9.7109375" style="32" customWidth="1"/>
    <col min="11267" max="11267" width="37" style="32" customWidth="1"/>
    <col min="11268" max="11268" width="7.7109375" style="32" customWidth="1"/>
    <col min="11269" max="11269" width="8.7109375" style="32" customWidth="1"/>
    <col min="11270" max="11273" width="9.7109375" style="32" customWidth="1"/>
    <col min="11274" max="11275" width="10.28515625" style="32" customWidth="1"/>
    <col min="11276" max="11276" width="24.7109375" style="32" customWidth="1"/>
    <col min="11277" max="11277" width="16" style="32" customWidth="1"/>
    <col min="11278" max="11520" width="9.140625" style="32"/>
    <col min="11521" max="11521" width="4.5703125" style="32" customWidth="1"/>
    <col min="11522" max="11522" width="9.7109375" style="32" customWidth="1"/>
    <col min="11523" max="11523" width="37" style="32" customWidth="1"/>
    <col min="11524" max="11524" width="7.7109375" style="32" customWidth="1"/>
    <col min="11525" max="11525" width="8.7109375" style="32" customWidth="1"/>
    <col min="11526" max="11529" width="9.7109375" style="32" customWidth="1"/>
    <col min="11530" max="11531" width="10.28515625" style="32" customWidth="1"/>
    <col min="11532" max="11532" width="24.7109375" style="32" customWidth="1"/>
    <col min="11533" max="11533" width="16" style="32" customWidth="1"/>
    <col min="11534" max="11776" width="9.140625" style="32"/>
    <col min="11777" max="11777" width="4.5703125" style="32" customWidth="1"/>
    <col min="11778" max="11778" width="9.7109375" style="32" customWidth="1"/>
    <col min="11779" max="11779" width="37" style="32" customWidth="1"/>
    <col min="11780" max="11780" width="7.7109375" style="32" customWidth="1"/>
    <col min="11781" max="11781" width="8.7109375" style="32" customWidth="1"/>
    <col min="11782" max="11785" width="9.7109375" style="32" customWidth="1"/>
    <col min="11786" max="11787" width="10.28515625" style="32" customWidth="1"/>
    <col min="11788" max="11788" width="24.7109375" style="32" customWidth="1"/>
    <col min="11789" max="11789" width="16" style="32" customWidth="1"/>
    <col min="11790" max="12032" width="9.140625" style="32"/>
    <col min="12033" max="12033" width="4.5703125" style="32" customWidth="1"/>
    <col min="12034" max="12034" width="9.7109375" style="32" customWidth="1"/>
    <col min="12035" max="12035" width="37" style="32" customWidth="1"/>
    <col min="12036" max="12036" width="7.7109375" style="32" customWidth="1"/>
    <col min="12037" max="12037" width="8.7109375" style="32" customWidth="1"/>
    <col min="12038" max="12041" width="9.7109375" style="32" customWidth="1"/>
    <col min="12042" max="12043" width="10.28515625" style="32" customWidth="1"/>
    <col min="12044" max="12044" width="24.7109375" style="32" customWidth="1"/>
    <col min="12045" max="12045" width="16" style="32" customWidth="1"/>
    <col min="12046" max="12288" width="9.140625" style="32"/>
    <col min="12289" max="12289" width="4.5703125" style="32" customWidth="1"/>
    <col min="12290" max="12290" width="9.7109375" style="32" customWidth="1"/>
    <col min="12291" max="12291" width="37" style="32" customWidth="1"/>
    <col min="12292" max="12292" width="7.7109375" style="32" customWidth="1"/>
    <col min="12293" max="12293" width="8.7109375" style="32" customWidth="1"/>
    <col min="12294" max="12297" width="9.7109375" style="32" customWidth="1"/>
    <col min="12298" max="12299" width="10.28515625" style="32" customWidth="1"/>
    <col min="12300" max="12300" width="24.7109375" style="32" customWidth="1"/>
    <col min="12301" max="12301" width="16" style="32" customWidth="1"/>
    <col min="12302" max="12544" width="9.140625" style="32"/>
    <col min="12545" max="12545" width="4.5703125" style="32" customWidth="1"/>
    <col min="12546" max="12546" width="9.7109375" style="32" customWidth="1"/>
    <col min="12547" max="12547" width="37" style="32" customWidth="1"/>
    <col min="12548" max="12548" width="7.7109375" style="32" customWidth="1"/>
    <col min="12549" max="12549" width="8.7109375" style="32" customWidth="1"/>
    <col min="12550" max="12553" width="9.7109375" style="32" customWidth="1"/>
    <col min="12554" max="12555" width="10.28515625" style="32" customWidth="1"/>
    <col min="12556" max="12556" width="24.7109375" style="32" customWidth="1"/>
    <col min="12557" max="12557" width="16" style="32" customWidth="1"/>
    <col min="12558" max="12800" width="9.140625" style="32"/>
    <col min="12801" max="12801" width="4.5703125" style="32" customWidth="1"/>
    <col min="12802" max="12802" width="9.7109375" style="32" customWidth="1"/>
    <col min="12803" max="12803" width="37" style="32" customWidth="1"/>
    <col min="12804" max="12804" width="7.7109375" style="32" customWidth="1"/>
    <col min="12805" max="12805" width="8.7109375" style="32" customWidth="1"/>
    <col min="12806" max="12809" width="9.7109375" style="32" customWidth="1"/>
    <col min="12810" max="12811" width="10.28515625" style="32" customWidth="1"/>
    <col min="12812" max="12812" width="24.7109375" style="32" customWidth="1"/>
    <col min="12813" max="12813" width="16" style="32" customWidth="1"/>
    <col min="12814" max="13056" width="9.140625" style="32"/>
    <col min="13057" max="13057" width="4.5703125" style="32" customWidth="1"/>
    <col min="13058" max="13058" width="9.7109375" style="32" customWidth="1"/>
    <col min="13059" max="13059" width="37" style="32" customWidth="1"/>
    <col min="13060" max="13060" width="7.7109375" style="32" customWidth="1"/>
    <col min="13061" max="13061" width="8.7109375" style="32" customWidth="1"/>
    <col min="13062" max="13065" width="9.7109375" style="32" customWidth="1"/>
    <col min="13066" max="13067" width="10.28515625" style="32" customWidth="1"/>
    <col min="13068" max="13068" width="24.7109375" style="32" customWidth="1"/>
    <col min="13069" max="13069" width="16" style="32" customWidth="1"/>
    <col min="13070" max="13312" width="9.140625" style="32"/>
    <col min="13313" max="13313" width="4.5703125" style="32" customWidth="1"/>
    <col min="13314" max="13314" width="9.7109375" style="32" customWidth="1"/>
    <col min="13315" max="13315" width="37" style="32" customWidth="1"/>
    <col min="13316" max="13316" width="7.7109375" style="32" customWidth="1"/>
    <col min="13317" max="13317" width="8.7109375" style="32" customWidth="1"/>
    <col min="13318" max="13321" width="9.7109375" style="32" customWidth="1"/>
    <col min="13322" max="13323" width="10.28515625" style="32" customWidth="1"/>
    <col min="13324" max="13324" width="24.7109375" style="32" customWidth="1"/>
    <col min="13325" max="13325" width="16" style="32" customWidth="1"/>
    <col min="13326" max="13568" width="9.140625" style="32"/>
    <col min="13569" max="13569" width="4.5703125" style="32" customWidth="1"/>
    <col min="13570" max="13570" width="9.7109375" style="32" customWidth="1"/>
    <col min="13571" max="13571" width="37" style="32" customWidth="1"/>
    <col min="13572" max="13572" width="7.7109375" style="32" customWidth="1"/>
    <col min="13573" max="13573" width="8.7109375" style="32" customWidth="1"/>
    <col min="13574" max="13577" width="9.7109375" style="32" customWidth="1"/>
    <col min="13578" max="13579" width="10.28515625" style="32" customWidth="1"/>
    <col min="13580" max="13580" width="24.7109375" style="32" customWidth="1"/>
    <col min="13581" max="13581" width="16" style="32" customWidth="1"/>
    <col min="13582" max="13824" width="9.140625" style="32"/>
    <col min="13825" max="13825" width="4.5703125" style="32" customWidth="1"/>
    <col min="13826" max="13826" width="9.7109375" style="32" customWidth="1"/>
    <col min="13827" max="13827" width="37" style="32" customWidth="1"/>
    <col min="13828" max="13828" width="7.7109375" style="32" customWidth="1"/>
    <col min="13829" max="13829" width="8.7109375" style="32" customWidth="1"/>
    <col min="13830" max="13833" width="9.7109375" style="32" customWidth="1"/>
    <col min="13834" max="13835" width="10.28515625" style="32" customWidth="1"/>
    <col min="13836" max="13836" width="24.7109375" style="32" customWidth="1"/>
    <col min="13837" max="13837" width="16" style="32" customWidth="1"/>
    <col min="13838" max="14080" width="9.140625" style="32"/>
    <col min="14081" max="14081" width="4.5703125" style="32" customWidth="1"/>
    <col min="14082" max="14082" width="9.7109375" style="32" customWidth="1"/>
    <col min="14083" max="14083" width="37" style="32" customWidth="1"/>
    <col min="14084" max="14084" width="7.7109375" style="32" customWidth="1"/>
    <col min="14085" max="14085" width="8.7109375" style="32" customWidth="1"/>
    <col min="14086" max="14089" width="9.7109375" style="32" customWidth="1"/>
    <col min="14090" max="14091" width="10.28515625" style="32" customWidth="1"/>
    <col min="14092" max="14092" width="24.7109375" style="32" customWidth="1"/>
    <col min="14093" max="14093" width="16" style="32" customWidth="1"/>
    <col min="14094" max="14336" width="9.140625" style="32"/>
    <col min="14337" max="14337" width="4.5703125" style="32" customWidth="1"/>
    <col min="14338" max="14338" width="9.7109375" style="32" customWidth="1"/>
    <col min="14339" max="14339" width="37" style="32" customWidth="1"/>
    <col min="14340" max="14340" width="7.7109375" style="32" customWidth="1"/>
    <col min="14341" max="14341" width="8.7109375" style="32" customWidth="1"/>
    <col min="14342" max="14345" width="9.7109375" style="32" customWidth="1"/>
    <col min="14346" max="14347" width="10.28515625" style="32" customWidth="1"/>
    <col min="14348" max="14348" width="24.7109375" style="32" customWidth="1"/>
    <col min="14349" max="14349" width="16" style="32" customWidth="1"/>
    <col min="14350" max="14592" width="9.140625" style="32"/>
    <col min="14593" max="14593" width="4.5703125" style="32" customWidth="1"/>
    <col min="14594" max="14594" width="9.7109375" style="32" customWidth="1"/>
    <col min="14595" max="14595" width="37" style="32" customWidth="1"/>
    <col min="14596" max="14596" width="7.7109375" style="32" customWidth="1"/>
    <col min="14597" max="14597" width="8.7109375" style="32" customWidth="1"/>
    <col min="14598" max="14601" width="9.7109375" style="32" customWidth="1"/>
    <col min="14602" max="14603" width="10.28515625" style="32" customWidth="1"/>
    <col min="14604" max="14604" width="24.7109375" style="32" customWidth="1"/>
    <col min="14605" max="14605" width="16" style="32" customWidth="1"/>
    <col min="14606" max="14848" width="9.140625" style="32"/>
    <col min="14849" max="14849" width="4.5703125" style="32" customWidth="1"/>
    <col min="14850" max="14850" width="9.7109375" style="32" customWidth="1"/>
    <col min="14851" max="14851" width="37" style="32" customWidth="1"/>
    <col min="14852" max="14852" width="7.7109375" style="32" customWidth="1"/>
    <col min="14853" max="14853" width="8.7109375" style="32" customWidth="1"/>
    <col min="14854" max="14857" width="9.7109375" style="32" customWidth="1"/>
    <col min="14858" max="14859" width="10.28515625" style="32" customWidth="1"/>
    <col min="14860" max="14860" width="24.7109375" style="32" customWidth="1"/>
    <col min="14861" max="14861" width="16" style="32" customWidth="1"/>
    <col min="14862" max="15104" width="9.140625" style="32"/>
    <col min="15105" max="15105" width="4.5703125" style="32" customWidth="1"/>
    <col min="15106" max="15106" width="9.7109375" style="32" customWidth="1"/>
    <col min="15107" max="15107" width="37" style="32" customWidth="1"/>
    <col min="15108" max="15108" width="7.7109375" style="32" customWidth="1"/>
    <col min="15109" max="15109" width="8.7109375" style="32" customWidth="1"/>
    <col min="15110" max="15113" width="9.7109375" style="32" customWidth="1"/>
    <col min="15114" max="15115" width="10.28515625" style="32" customWidth="1"/>
    <col min="15116" max="15116" width="24.7109375" style="32" customWidth="1"/>
    <col min="15117" max="15117" width="16" style="32" customWidth="1"/>
    <col min="15118" max="15360" width="9.140625" style="32"/>
    <col min="15361" max="15361" width="4.5703125" style="32" customWidth="1"/>
    <col min="15362" max="15362" width="9.7109375" style="32" customWidth="1"/>
    <col min="15363" max="15363" width="37" style="32" customWidth="1"/>
    <col min="15364" max="15364" width="7.7109375" style="32" customWidth="1"/>
    <col min="15365" max="15365" width="8.7109375" style="32" customWidth="1"/>
    <col min="15366" max="15369" width="9.7109375" style="32" customWidth="1"/>
    <col min="15370" max="15371" width="10.28515625" style="32" customWidth="1"/>
    <col min="15372" max="15372" width="24.7109375" style="32" customWidth="1"/>
    <col min="15373" max="15373" width="16" style="32" customWidth="1"/>
    <col min="15374" max="15616" width="9.140625" style="32"/>
    <col min="15617" max="15617" width="4.5703125" style="32" customWidth="1"/>
    <col min="15618" max="15618" width="9.7109375" style="32" customWidth="1"/>
    <col min="15619" max="15619" width="37" style="32" customWidth="1"/>
    <col min="15620" max="15620" width="7.7109375" style="32" customWidth="1"/>
    <col min="15621" max="15621" width="8.7109375" style="32" customWidth="1"/>
    <col min="15622" max="15625" width="9.7109375" style="32" customWidth="1"/>
    <col min="15626" max="15627" width="10.28515625" style="32" customWidth="1"/>
    <col min="15628" max="15628" width="24.7109375" style="32" customWidth="1"/>
    <col min="15629" max="15629" width="16" style="32" customWidth="1"/>
    <col min="15630" max="15872" width="9.140625" style="32"/>
    <col min="15873" max="15873" width="4.5703125" style="32" customWidth="1"/>
    <col min="15874" max="15874" width="9.7109375" style="32" customWidth="1"/>
    <col min="15875" max="15875" width="37" style="32" customWidth="1"/>
    <col min="15876" max="15876" width="7.7109375" style="32" customWidth="1"/>
    <col min="15877" max="15877" width="8.7109375" style="32" customWidth="1"/>
    <col min="15878" max="15881" width="9.7109375" style="32" customWidth="1"/>
    <col min="15882" max="15883" width="10.28515625" style="32" customWidth="1"/>
    <col min="15884" max="15884" width="24.7109375" style="32" customWidth="1"/>
    <col min="15885" max="15885" width="16" style="32" customWidth="1"/>
    <col min="15886" max="16128" width="9.140625" style="32"/>
    <col min="16129" max="16129" width="4.5703125" style="32" customWidth="1"/>
    <col min="16130" max="16130" width="9.7109375" style="32" customWidth="1"/>
    <col min="16131" max="16131" width="37" style="32" customWidth="1"/>
    <col min="16132" max="16132" width="7.7109375" style="32" customWidth="1"/>
    <col min="16133" max="16133" width="8.7109375" style="32" customWidth="1"/>
    <col min="16134" max="16137" width="9.7109375" style="32" customWidth="1"/>
    <col min="16138" max="16139" width="10.28515625" style="32" customWidth="1"/>
    <col min="16140" max="16140" width="24.7109375" style="32" customWidth="1"/>
    <col min="16141" max="16141" width="16" style="32" customWidth="1"/>
    <col min="16142" max="16384" width="9.140625" style="32"/>
  </cols>
  <sheetData>
    <row r="1" spans="1:13" ht="25.5" x14ac:dyDescent="0.2">
      <c r="A1" s="33" t="s">
        <v>29</v>
      </c>
      <c r="B1" s="33" t="s">
        <v>41</v>
      </c>
      <c r="C1" s="33" t="s">
        <v>42</v>
      </c>
      <c r="D1" s="34" t="s">
        <v>43</v>
      </c>
      <c r="E1" s="34" t="s">
        <v>44</v>
      </c>
      <c r="F1" s="34" t="s">
        <v>45</v>
      </c>
      <c r="G1" s="65" t="s">
        <v>46</v>
      </c>
      <c r="H1" s="65" t="s">
        <v>47</v>
      </c>
      <c r="I1" s="65" t="s">
        <v>48</v>
      </c>
      <c r="J1" s="65" t="s">
        <v>49</v>
      </c>
      <c r="K1" s="65" t="s">
        <v>50</v>
      </c>
      <c r="L1" s="34" t="s">
        <v>51</v>
      </c>
      <c r="M1" s="34" t="s">
        <v>52</v>
      </c>
    </row>
    <row r="2" spans="1:13" ht="89.25" x14ac:dyDescent="0.2">
      <c r="A2" s="35">
        <v>1</v>
      </c>
      <c r="B2" s="36" t="s">
        <v>342</v>
      </c>
      <c r="C2" s="35" t="s">
        <v>343</v>
      </c>
      <c r="D2" s="36">
        <v>60</v>
      </c>
      <c r="E2" s="35" t="s">
        <v>344</v>
      </c>
      <c r="F2" s="35">
        <v>0.8</v>
      </c>
      <c r="G2" s="66">
        <v>0</v>
      </c>
      <c r="H2" s="66">
        <v>0</v>
      </c>
      <c r="I2" s="66">
        <v>0</v>
      </c>
      <c r="J2" s="67">
        <f>ROUND(G2*D2,0)</f>
        <v>0</v>
      </c>
      <c r="K2" s="67">
        <f>ROUND((H2+I2)*D2,0)</f>
        <v>0</v>
      </c>
      <c r="L2" s="37" t="s">
        <v>56</v>
      </c>
      <c r="M2" s="37" t="s">
        <v>345</v>
      </c>
    </row>
    <row r="3" spans="1:13" ht="63.75" x14ac:dyDescent="0.2">
      <c r="A3" s="35">
        <v>2</v>
      </c>
      <c r="B3" s="36" t="s">
        <v>346</v>
      </c>
      <c r="C3" s="35" t="s">
        <v>347</v>
      </c>
      <c r="D3" s="36">
        <v>30</v>
      </c>
      <c r="E3" s="35" t="s">
        <v>344</v>
      </c>
      <c r="F3" s="35">
        <v>1.1399999999999999</v>
      </c>
      <c r="G3" s="66">
        <v>0</v>
      </c>
      <c r="H3" s="66">
        <v>0</v>
      </c>
      <c r="I3" s="66">
        <v>0</v>
      </c>
      <c r="J3" s="67">
        <f>ROUND(G3*D3,0)</f>
        <v>0</v>
      </c>
      <c r="K3" s="67">
        <f>ROUND((H3+I3)*D3,0)</f>
        <v>0</v>
      </c>
      <c r="L3" s="37" t="s">
        <v>56</v>
      </c>
      <c r="M3" s="37" t="s">
        <v>348</v>
      </c>
    </row>
    <row r="4" spans="1:13" ht="76.5" x14ac:dyDescent="0.2">
      <c r="A4" s="35">
        <v>3</v>
      </c>
      <c r="B4" s="36" t="s">
        <v>349</v>
      </c>
      <c r="C4" s="35" t="s">
        <v>350</v>
      </c>
      <c r="D4" s="36">
        <v>55</v>
      </c>
      <c r="E4" s="35" t="s">
        <v>344</v>
      </c>
      <c r="F4" s="35">
        <v>1.2</v>
      </c>
      <c r="G4" s="66">
        <v>0</v>
      </c>
      <c r="H4" s="66">
        <v>0</v>
      </c>
      <c r="I4" s="66">
        <v>0</v>
      </c>
      <c r="J4" s="67">
        <f>ROUND(G4*D4,0)</f>
        <v>0</v>
      </c>
      <c r="K4" s="67">
        <f>ROUND((H4+I4)*D4,0)</f>
        <v>0</v>
      </c>
      <c r="L4" s="37" t="s">
        <v>56</v>
      </c>
      <c r="M4" s="37" t="s">
        <v>351</v>
      </c>
    </row>
    <row r="5" spans="1:13" s="38" customFormat="1" ht="14.25" x14ac:dyDescent="0.2">
      <c r="C5" s="38" t="s">
        <v>57</v>
      </c>
      <c r="G5" s="68"/>
      <c r="H5" s="68"/>
      <c r="I5" s="68"/>
      <c r="J5" s="69">
        <f>ROUND(SUM(J2:J4),0)</f>
        <v>0</v>
      </c>
      <c r="K5" s="69">
        <f>ROUND(SUM(K2:K4),0)</f>
        <v>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activeCell="L11" sqref="L11"/>
    </sheetView>
  </sheetViews>
  <sheetFormatPr defaultRowHeight="12.75" x14ac:dyDescent="0.2"/>
  <cols>
    <col min="1" max="1" width="4.5703125" style="32" customWidth="1"/>
    <col min="2" max="2" width="9.7109375" style="32" customWidth="1"/>
    <col min="3" max="3" width="37" style="32" customWidth="1"/>
    <col min="4" max="4" width="7.7109375" style="32" customWidth="1"/>
    <col min="5" max="5" width="8.7109375" style="32" customWidth="1"/>
    <col min="6" max="6" width="9.7109375" style="32" customWidth="1"/>
    <col min="7" max="9" width="9.7109375" style="61" customWidth="1"/>
    <col min="10" max="11" width="10.28515625" style="61" customWidth="1"/>
    <col min="12" max="12" width="24.7109375" style="32" customWidth="1"/>
    <col min="13" max="13" width="16" style="32" customWidth="1"/>
    <col min="14" max="256" width="9.140625" style="32"/>
    <col min="257" max="257" width="4.5703125" style="32" customWidth="1"/>
    <col min="258" max="258" width="9.7109375" style="32" customWidth="1"/>
    <col min="259" max="259" width="37" style="32" customWidth="1"/>
    <col min="260" max="260" width="7.7109375" style="32" customWidth="1"/>
    <col min="261" max="261" width="8.7109375" style="32" customWidth="1"/>
    <col min="262" max="265" width="9.7109375" style="32" customWidth="1"/>
    <col min="266" max="267" width="10.28515625" style="32" customWidth="1"/>
    <col min="268" max="268" width="24.7109375" style="32" customWidth="1"/>
    <col min="269" max="269" width="16" style="32" customWidth="1"/>
    <col min="270" max="512" width="9.140625" style="32"/>
    <col min="513" max="513" width="4.5703125" style="32" customWidth="1"/>
    <col min="514" max="514" width="9.7109375" style="32" customWidth="1"/>
    <col min="515" max="515" width="37" style="32" customWidth="1"/>
    <col min="516" max="516" width="7.7109375" style="32" customWidth="1"/>
    <col min="517" max="517" width="8.7109375" style="32" customWidth="1"/>
    <col min="518" max="521" width="9.7109375" style="32" customWidth="1"/>
    <col min="522" max="523" width="10.28515625" style="32" customWidth="1"/>
    <col min="524" max="524" width="24.7109375" style="32" customWidth="1"/>
    <col min="525" max="525" width="16" style="32" customWidth="1"/>
    <col min="526" max="768" width="9.140625" style="32"/>
    <col min="769" max="769" width="4.5703125" style="32" customWidth="1"/>
    <col min="770" max="770" width="9.7109375" style="32" customWidth="1"/>
    <col min="771" max="771" width="37" style="32" customWidth="1"/>
    <col min="772" max="772" width="7.7109375" style="32" customWidth="1"/>
    <col min="773" max="773" width="8.7109375" style="32" customWidth="1"/>
    <col min="774" max="777" width="9.7109375" style="32" customWidth="1"/>
    <col min="778" max="779" width="10.28515625" style="32" customWidth="1"/>
    <col min="780" max="780" width="24.7109375" style="32" customWidth="1"/>
    <col min="781" max="781" width="16" style="32" customWidth="1"/>
    <col min="782" max="1024" width="9.140625" style="32"/>
    <col min="1025" max="1025" width="4.5703125" style="32" customWidth="1"/>
    <col min="1026" max="1026" width="9.7109375" style="32" customWidth="1"/>
    <col min="1027" max="1027" width="37" style="32" customWidth="1"/>
    <col min="1028" max="1028" width="7.7109375" style="32" customWidth="1"/>
    <col min="1029" max="1029" width="8.7109375" style="32" customWidth="1"/>
    <col min="1030" max="1033" width="9.7109375" style="32" customWidth="1"/>
    <col min="1034" max="1035" width="10.28515625" style="32" customWidth="1"/>
    <col min="1036" max="1036" width="24.7109375" style="32" customWidth="1"/>
    <col min="1037" max="1037" width="16" style="32" customWidth="1"/>
    <col min="1038" max="1280" width="9.140625" style="32"/>
    <col min="1281" max="1281" width="4.5703125" style="32" customWidth="1"/>
    <col min="1282" max="1282" width="9.7109375" style="32" customWidth="1"/>
    <col min="1283" max="1283" width="37" style="32" customWidth="1"/>
    <col min="1284" max="1284" width="7.7109375" style="32" customWidth="1"/>
    <col min="1285" max="1285" width="8.7109375" style="32" customWidth="1"/>
    <col min="1286" max="1289" width="9.7109375" style="32" customWidth="1"/>
    <col min="1290" max="1291" width="10.28515625" style="32" customWidth="1"/>
    <col min="1292" max="1292" width="24.7109375" style="32" customWidth="1"/>
    <col min="1293" max="1293" width="16" style="32" customWidth="1"/>
    <col min="1294" max="1536" width="9.140625" style="32"/>
    <col min="1537" max="1537" width="4.5703125" style="32" customWidth="1"/>
    <col min="1538" max="1538" width="9.7109375" style="32" customWidth="1"/>
    <col min="1539" max="1539" width="37" style="32" customWidth="1"/>
    <col min="1540" max="1540" width="7.7109375" style="32" customWidth="1"/>
    <col min="1541" max="1541" width="8.7109375" style="32" customWidth="1"/>
    <col min="1542" max="1545" width="9.7109375" style="32" customWidth="1"/>
    <col min="1546" max="1547" width="10.28515625" style="32" customWidth="1"/>
    <col min="1548" max="1548" width="24.7109375" style="32" customWidth="1"/>
    <col min="1549" max="1549" width="16" style="32" customWidth="1"/>
    <col min="1550" max="1792" width="9.140625" style="32"/>
    <col min="1793" max="1793" width="4.5703125" style="32" customWidth="1"/>
    <col min="1794" max="1794" width="9.7109375" style="32" customWidth="1"/>
    <col min="1795" max="1795" width="37" style="32" customWidth="1"/>
    <col min="1796" max="1796" width="7.7109375" style="32" customWidth="1"/>
    <col min="1797" max="1797" width="8.7109375" style="32" customWidth="1"/>
    <col min="1798" max="1801" width="9.7109375" style="32" customWidth="1"/>
    <col min="1802" max="1803" width="10.28515625" style="32" customWidth="1"/>
    <col min="1804" max="1804" width="24.7109375" style="32" customWidth="1"/>
    <col min="1805" max="1805" width="16" style="32" customWidth="1"/>
    <col min="1806" max="2048" width="9.140625" style="32"/>
    <col min="2049" max="2049" width="4.5703125" style="32" customWidth="1"/>
    <col min="2050" max="2050" width="9.7109375" style="32" customWidth="1"/>
    <col min="2051" max="2051" width="37" style="32" customWidth="1"/>
    <col min="2052" max="2052" width="7.7109375" style="32" customWidth="1"/>
    <col min="2053" max="2053" width="8.7109375" style="32" customWidth="1"/>
    <col min="2054" max="2057" width="9.7109375" style="32" customWidth="1"/>
    <col min="2058" max="2059" width="10.28515625" style="32" customWidth="1"/>
    <col min="2060" max="2060" width="24.7109375" style="32" customWidth="1"/>
    <col min="2061" max="2061" width="16" style="32" customWidth="1"/>
    <col min="2062" max="2304" width="9.140625" style="32"/>
    <col min="2305" max="2305" width="4.5703125" style="32" customWidth="1"/>
    <col min="2306" max="2306" width="9.7109375" style="32" customWidth="1"/>
    <col min="2307" max="2307" width="37" style="32" customWidth="1"/>
    <col min="2308" max="2308" width="7.7109375" style="32" customWidth="1"/>
    <col min="2309" max="2309" width="8.7109375" style="32" customWidth="1"/>
    <col min="2310" max="2313" width="9.7109375" style="32" customWidth="1"/>
    <col min="2314" max="2315" width="10.28515625" style="32" customWidth="1"/>
    <col min="2316" max="2316" width="24.7109375" style="32" customWidth="1"/>
    <col min="2317" max="2317" width="16" style="32" customWidth="1"/>
    <col min="2318" max="2560" width="9.140625" style="32"/>
    <col min="2561" max="2561" width="4.5703125" style="32" customWidth="1"/>
    <col min="2562" max="2562" width="9.7109375" style="32" customWidth="1"/>
    <col min="2563" max="2563" width="37" style="32" customWidth="1"/>
    <col min="2564" max="2564" width="7.7109375" style="32" customWidth="1"/>
    <col min="2565" max="2565" width="8.7109375" style="32" customWidth="1"/>
    <col min="2566" max="2569" width="9.7109375" style="32" customWidth="1"/>
    <col min="2570" max="2571" width="10.28515625" style="32" customWidth="1"/>
    <col min="2572" max="2572" width="24.7109375" style="32" customWidth="1"/>
    <col min="2573" max="2573" width="16" style="32" customWidth="1"/>
    <col min="2574" max="2816" width="9.140625" style="32"/>
    <col min="2817" max="2817" width="4.5703125" style="32" customWidth="1"/>
    <col min="2818" max="2818" width="9.7109375" style="32" customWidth="1"/>
    <col min="2819" max="2819" width="37" style="32" customWidth="1"/>
    <col min="2820" max="2820" width="7.7109375" style="32" customWidth="1"/>
    <col min="2821" max="2821" width="8.7109375" style="32" customWidth="1"/>
    <col min="2822" max="2825" width="9.7109375" style="32" customWidth="1"/>
    <col min="2826" max="2827" width="10.28515625" style="32" customWidth="1"/>
    <col min="2828" max="2828" width="24.7109375" style="32" customWidth="1"/>
    <col min="2829" max="2829" width="16" style="32" customWidth="1"/>
    <col min="2830" max="3072" width="9.140625" style="32"/>
    <col min="3073" max="3073" width="4.5703125" style="32" customWidth="1"/>
    <col min="3074" max="3074" width="9.7109375" style="32" customWidth="1"/>
    <col min="3075" max="3075" width="37" style="32" customWidth="1"/>
    <col min="3076" max="3076" width="7.7109375" style="32" customWidth="1"/>
    <col min="3077" max="3077" width="8.7109375" style="32" customWidth="1"/>
    <col min="3078" max="3081" width="9.7109375" style="32" customWidth="1"/>
    <col min="3082" max="3083" width="10.28515625" style="32" customWidth="1"/>
    <col min="3084" max="3084" width="24.7109375" style="32" customWidth="1"/>
    <col min="3085" max="3085" width="16" style="32" customWidth="1"/>
    <col min="3086" max="3328" width="9.140625" style="32"/>
    <col min="3329" max="3329" width="4.5703125" style="32" customWidth="1"/>
    <col min="3330" max="3330" width="9.7109375" style="32" customWidth="1"/>
    <col min="3331" max="3331" width="37" style="32" customWidth="1"/>
    <col min="3332" max="3332" width="7.7109375" style="32" customWidth="1"/>
    <col min="3333" max="3333" width="8.7109375" style="32" customWidth="1"/>
    <col min="3334" max="3337" width="9.7109375" style="32" customWidth="1"/>
    <col min="3338" max="3339" width="10.28515625" style="32" customWidth="1"/>
    <col min="3340" max="3340" width="24.7109375" style="32" customWidth="1"/>
    <col min="3341" max="3341" width="16" style="32" customWidth="1"/>
    <col min="3342" max="3584" width="9.140625" style="32"/>
    <col min="3585" max="3585" width="4.5703125" style="32" customWidth="1"/>
    <col min="3586" max="3586" width="9.7109375" style="32" customWidth="1"/>
    <col min="3587" max="3587" width="37" style="32" customWidth="1"/>
    <col min="3588" max="3588" width="7.7109375" style="32" customWidth="1"/>
    <col min="3589" max="3589" width="8.7109375" style="32" customWidth="1"/>
    <col min="3590" max="3593" width="9.7109375" style="32" customWidth="1"/>
    <col min="3594" max="3595" width="10.28515625" style="32" customWidth="1"/>
    <col min="3596" max="3596" width="24.7109375" style="32" customWidth="1"/>
    <col min="3597" max="3597" width="16" style="32" customWidth="1"/>
    <col min="3598" max="3840" width="9.140625" style="32"/>
    <col min="3841" max="3841" width="4.5703125" style="32" customWidth="1"/>
    <col min="3842" max="3842" width="9.7109375" style="32" customWidth="1"/>
    <col min="3843" max="3843" width="37" style="32" customWidth="1"/>
    <col min="3844" max="3844" width="7.7109375" style="32" customWidth="1"/>
    <col min="3845" max="3845" width="8.7109375" style="32" customWidth="1"/>
    <col min="3846" max="3849" width="9.7109375" style="32" customWidth="1"/>
    <col min="3850" max="3851" width="10.28515625" style="32" customWidth="1"/>
    <col min="3852" max="3852" width="24.7109375" style="32" customWidth="1"/>
    <col min="3853" max="3853" width="16" style="32" customWidth="1"/>
    <col min="3854" max="4096" width="9.140625" style="32"/>
    <col min="4097" max="4097" width="4.5703125" style="32" customWidth="1"/>
    <col min="4098" max="4098" width="9.7109375" style="32" customWidth="1"/>
    <col min="4099" max="4099" width="37" style="32" customWidth="1"/>
    <col min="4100" max="4100" width="7.7109375" style="32" customWidth="1"/>
    <col min="4101" max="4101" width="8.7109375" style="32" customWidth="1"/>
    <col min="4102" max="4105" width="9.7109375" style="32" customWidth="1"/>
    <col min="4106" max="4107" width="10.28515625" style="32" customWidth="1"/>
    <col min="4108" max="4108" width="24.7109375" style="32" customWidth="1"/>
    <col min="4109" max="4109" width="16" style="32" customWidth="1"/>
    <col min="4110" max="4352" width="9.140625" style="32"/>
    <col min="4353" max="4353" width="4.5703125" style="32" customWidth="1"/>
    <col min="4354" max="4354" width="9.7109375" style="32" customWidth="1"/>
    <col min="4355" max="4355" width="37" style="32" customWidth="1"/>
    <col min="4356" max="4356" width="7.7109375" style="32" customWidth="1"/>
    <col min="4357" max="4357" width="8.7109375" style="32" customWidth="1"/>
    <col min="4358" max="4361" width="9.7109375" style="32" customWidth="1"/>
    <col min="4362" max="4363" width="10.28515625" style="32" customWidth="1"/>
    <col min="4364" max="4364" width="24.7109375" style="32" customWidth="1"/>
    <col min="4365" max="4365" width="16" style="32" customWidth="1"/>
    <col min="4366" max="4608" width="9.140625" style="32"/>
    <col min="4609" max="4609" width="4.5703125" style="32" customWidth="1"/>
    <col min="4610" max="4610" width="9.7109375" style="32" customWidth="1"/>
    <col min="4611" max="4611" width="37" style="32" customWidth="1"/>
    <col min="4612" max="4612" width="7.7109375" style="32" customWidth="1"/>
    <col min="4613" max="4613" width="8.7109375" style="32" customWidth="1"/>
    <col min="4614" max="4617" width="9.7109375" style="32" customWidth="1"/>
    <col min="4618" max="4619" width="10.28515625" style="32" customWidth="1"/>
    <col min="4620" max="4620" width="24.7109375" style="32" customWidth="1"/>
    <col min="4621" max="4621" width="16" style="32" customWidth="1"/>
    <col min="4622" max="4864" width="9.140625" style="32"/>
    <col min="4865" max="4865" width="4.5703125" style="32" customWidth="1"/>
    <col min="4866" max="4866" width="9.7109375" style="32" customWidth="1"/>
    <col min="4867" max="4867" width="37" style="32" customWidth="1"/>
    <col min="4868" max="4868" width="7.7109375" style="32" customWidth="1"/>
    <col min="4869" max="4869" width="8.7109375" style="32" customWidth="1"/>
    <col min="4870" max="4873" width="9.7109375" style="32" customWidth="1"/>
    <col min="4874" max="4875" width="10.28515625" style="32" customWidth="1"/>
    <col min="4876" max="4876" width="24.7109375" style="32" customWidth="1"/>
    <col min="4877" max="4877" width="16" style="32" customWidth="1"/>
    <col min="4878" max="5120" width="9.140625" style="32"/>
    <col min="5121" max="5121" width="4.5703125" style="32" customWidth="1"/>
    <col min="5122" max="5122" width="9.7109375" style="32" customWidth="1"/>
    <col min="5123" max="5123" width="37" style="32" customWidth="1"/>
    <col min="5124" max="5124" width="7.7109375" style="32" customWidth="1"/>
    <col min="5125" max="5125" width="8.7109375" style="32" customWidth="1"/>
    <col min="5126" max="5129" width="9.7109375" style="32" customWidth="1"/>
    <col min="5130" max="5131" width="10.28515625" style="32" customWidth="1"/>
    <col min="5132" max="5132" width="24.7109375" style="32" customWidth="1"/>
    <col min="5133" max="5133" width="16" style="32" customWidth="1"/>
    <col min="5134" max="5376" width="9.140625" style="32"/>
    <col min="5377" max="5377" width="4.5703125" style="32" customWidth="1"/>
    <col min="5378" max="5378" width="9.7109375" style="32" customWidth="1"/>
    <col min="5379" max="5379" width="37" style="32" customWidth="1"/>
    <col min="5380" max="5380" width="7.7109375" style="32" customWidth="1"/>
    <col min="5381" max="5381" width="8.7109375" style="32" customWidth="1"/>
    <col min="5382" max="5385" width="9.7109375" style="32" customWidth="1"/>
    <col min="5386" max="5387" width="10.28515625" style="32" customWidth="1"/>
    <col min="5388" max="5388" width="24.7109375" style="32" customWidth="1"/>
    <col min="5389" max="5389" width="16" style="32" customWidth="1"/>
    <col min="5390" max="5632" width="9.140625" style="32"/>
    <col min="5633" max="5633" width="4.5703125" style="32" customWidth="1"/>
    <col min="5634" max="5634" width="9.7109375" style="32" customWidth="1"/>
    <col min="5635" max="5635" width="37" style="32" customWidth="1"/>
    <col min="5636" max="5636" width="7.7109375" style="32" customWidth="1"/>
    <col min="5637" max="5637" width="8.7109375" style="32" customWidth="1"/>
    <col min="5638" max="5641" width="9.7109375" style="32" customWidth="1"/>
    <col min="5642" max="5643" width="10.28515625" style="32" customWidth="1"/>
    <col min="5644" max="5644" width="24.7109375" style="32" customWidth="1"/>
    <col min="5645" max="5645" width="16" style="32" customWidth="1"/>
    <col min="5646" max="5888" width="9.140625" style="32"/>
    <col min="5889" max="5889" width="4.5703125" style="32" customWidth="1"/>
    <col min="5890" max="5890" width="9.7109375" style="32" customWidth="1"/>
    <col min="5891" max="5891" width="37" style="32" customWidth="1"/>
    <col min="5892" max="5892" width="7.7109375" style="32" customWidth="1"/>
    <col min="5893" max="5893" width="8.7109375" style="32" customWidth="1"/>
    <col min="5894" max="5897" width="9.7109375" style="32" customWidth="1"/>
    <col min="5898" max="5899" width="10.28515625" style="32" customWidth="1"/>
    <col min="5900" max="5900" width="24.7109375" style="32" customWidth="1"/>
    <col min="5901" max="5901" width="16" style="32" customWidth="1"/>
    <col min="5902" max="6144" width="9.140625" style="32"/>
    <col min="6145" max="6145" width="4.5703125" style="32" customWidth="1"/>
    <col min="6146" max="6146" width="9.7109375" style="32" customWidth="1"/>
    <col min="6147" max="6147" width="37" style="32" customWidth="1"/>
    <col min="6148" max="6148" width="7.7109375" style="32" customWidth="1"/>
    <col min="6149" max="6149" width="8.7109375" style="32" customWidth="1"/>
    <col min="6150" max="6153" width="9.7109375" style="32" customWidth="1"/>
    <col min="6154" max="6155" width="10.28515625" style="32" customWidth="1"/>
    <col min="6156" max="6156" width="24.7109375" style="32" customWidth="1"/>
    <col min="6157" max="6157" width="16" style="32" customWidth="1"/>
    <col min="6158" max="6400" width="9.140625" style="32"/>
    <col min="6401" max="6401" width="4.5703125" style="32" customWidth="1"/>
    <col min="6402" max="6402" width="9.7109375" style="32" customWidth="1"/>
    <col min="6403" max="6403" width="37" style="32" customWidth="1"/>
    <col min="6404" max="6404" width="7.7109375" style="32" customWidth="1"/>
    <col min="6405" max="6405" width="8.7109375" style="32" customWidth="1"/>
    <col min="6406" max="6409" width="9.7109375" style="32" customWidth="1"/>
    <col min="6410" max="6411" width="10.28515625" style="32" customWidth="1"/>
    <col min="6412" max="6412" width="24.7109375" style="32" customWidth="1"/>
    <col min="6413" max="6413" width="16" style="32" customWidth="1"/>
    <col min="6414" max="6656" width="9.140625" style="32"/>
    <col min="6657" max="6657" width="4.5703125" style="32" customWidth="1"/>
    <col min="6658" max="6658" width="9.7109375" style="32" customWidth="1"/>
    <col min="6659" max="6659" width="37" style="32" customWidth="1"/>
    <col min="6660" max="6660" width="7.7109375" style="32" customWidth="1"/>
    <col min="6661" max="6661" width="8.7109375" style="32" customWidth="1"/>
    <col min="6662" max="6665" width="9.7109375" style="32" customWidth="1"/>
    <col min="6666" max="6667" width="10.28515625" style="32" customWidth="1"/>
    <col min="6668" max="6668" width="24.7109375" style="32" customWidth="1"/>
    <col min="6669" max="6669" width="16" style="32" customWidth="1"/>
    <col min="6670" max="6912" width="9.140625" style="32"/>
    <col min="6913" max="6913" width="4.5703125" style="32" customWidth="1"/>
    <col min="6914" max="6914" width="9.7109375" style="32" customWidth="1"/>
    <col min="6915" max="6915" width="37" style="32" customWidth="1"/>
    <col min="6916" max="6916" width="7.7109375" style="32" customWidth="1"/>
    <col min="6917" max="6917" width="8.7109375" style="32" customWidth="1"/>
    <col min="6918" max="6921" width="9.7109375" style="32" customWidth="1"/>
    <col min="6922" max="6923" width="10.28515625" style="32" customWidth="1"/>
    <col min="6924" max="6924" width="24.7109375" style="32" customWidth="1"/>
    <col min="6925" max="6925" width="16" style="32" customWidth="1"/>
    <col min="6926" max="7168" width="9.140625" style="32"/>
    <col min="7169" max="7169" width="4.5703125" style="32" customWidth="1"/>
    <col min="7170" max="7170" width="9.7109375" style="32" customWidth="1"/>
    <col min="7171" max="7171" width="37" style="32" customWidth="1"/>
    <col min="7172" max="7172" width="7.7109375" style="32" customWidth="1"/>
    <col min="7173" max="7173" width="8.7109375" style="32" customWidth="1"/>
    <col min="7174" max="7177" width="9.7109375" style="32" customWidth="1"/>
    <col min="7178" max="7179" width="10.28515625" style="32" customWidth="1"/>
    <col min="7180" max="7180" width="24.7109375" style="32" customWidth="1"/>
    <col min="7181" max="7181" width="16" style="32" customWidth="1"/>
    <col min="7182" max="7424" width="9.140625" style="32"/>
    <col min="7425" max="7425" width="4.5703125" style="32" customWidth="1"/>
    <col min="7426" max="7426" width="9.7109375" style="32" customWidth="1"/>
    <col min="7427" max="7427" width="37" style="32" customWidth="1"/>
    <col min="7428" max="7428" width="7.7109375" style="32" customWidth="1"/>
    <col min="7429" max="7429" width="8.7109375" style="32" customWidth="1"/>
    <col min="7430" max="7433" width="9.7109375" style="32" customWidth="1"/>
    <col min="7434" max="7435" width="10.28515625" style="32" customWidth="1"/>
    <col min="7436" max="7436" width="24.7109375" style="32" customWidth="1"/>
    <col min="7437" max="7437" width="16" style="32" customWidth="1"/>
    <col min="7438" max="7680" width="9.140625" style="32"/>
    <col min="7681" max="7681" width="4.5703125" style="32" customWidth="1"/>
    <col min="7682" max="7682" width="9.7109375" style="32" customWidth="1"/>
    <col min="7683" max="7683" width="37" style="32" customWidth="1"/>
    <col min="7684" max="7684" width="7.7109375" style="32" customWidth="1"/>
    <col min="7685" max="7685" width="8.7109375" style="32" customWidth="1"/>
    <col min="7686" max="7689" width="9.7109375" style="32" customWidth="1"/>
    <col min="7690" max="7691" width="10.28515625" style="32" customWidth="1"/>
    <col min="7692" max="7692" width="24.7109375" style="32" customWidth="1"/>
    <col min="7693" max="7693" width="16" style="32" customWidth="1"/>
    <col min="7694" max="7936" width="9.140625" style="32"/>
    <col min="7937" max="7937" width="4.5703125" style="32" customWidth="1"/>
    <col min="7938" max="7938" width="9.7109375" style="32" customWidth="1"/>
    <col min="7939" max="7939" width="37" style="32" customWidth="1"/>
    <col min="7940" max="7940" width="7.7109375" style="32" customWidth="1"/>
    <col min="7941" max="7941" width="8.7109375" style="32" customWidth="1"/>
    <col min="7942" max="7945" width="9.7109375" style="32" customWidth="1"/>
    <col min="7946" max="7947" width="10.28515625" style="32" customWidth="1"/>
    <col min="7948" max="7948" width="24.7109375" style="32" customWidth="1"/>
    <col min="7949" max="7949" width="16" style="32" customWidth="1"/>
    <col min="7950" max="8192" width="9.140625" style="32"/>
    <col min="8193" max="8193" width="4.5703125" style="32" customWidth="1"/>
    <col min="8194" max="8194" width="9.7109375" style="32" customWidth="1"/>
    <col min="8195" max="8195" width="37" style="32" customWidth="1"/>
    <col min="8196" max="8196" width="7.7109375" style="32" customWidth="1"/>
    <col min="8197" max="8197" width="8.7109375" style="32" customWidth="1"/>
    <col min="8198" max="8201" width="9.7109375" style="32" customWidth="1"/>
    <col min="8202" max="8203" width="10.28515625" style="32" customWidth="1"/>
    <col min="8204" max="8204" width="24.7109375" style="32" customWidth="1"/>
    <col min="8205" max="8205" width="16" style="32" customWidth="1"/>
    <col min="8206" max="8448" width="9.140625" style="32"/>
    <col min="8449" max="8449" width="4.5703125" style="32" customWidth="1"/>
    <col min="8450" max="8450" width="9.7109375" style="32" customWidth="1"/>
    <col min="8451" max="8451" width="37" style="32" customWidth="1"/>
    <col min="8452" max="8452" width="7.7109375" style="32" customWidth="1"/>
    <col min="8453" max="8453" width="8.7109375" style="32" customWidth="1"/>
    <col min="8454" max="8457" width="9.7109375" style="32" customWidth="1"/>
    <col min="8458" max="8459" width="10.28515625" style="32" customWidth="1"/>
    <col min="8460" max="8460" width="24.7109375" style="32" customWidth="1"/>
    <col min="8461" max="8461" width="16" style="32" customWidth="1"/>
    <col min="8462" max="8704" width="9.140625" style="32"/>
    <col min="8705" max="8705" width="4.5703125" style="32" customWidth="1"/>
    <col min="8706" max="8706" width="9.7109375" style="32" customWidth="1"/>
    <col min="8707" max="8707" width="37" style="32" customWidth="1"/>
    <col min="8708" max="8708" width="7.7109375" style="32" customWidth="1"/>
    <col min="8709" max="8709" width="8.7109375" style="32" customWidth="1"/>
    <col min="8710" max="8713" width="9.7109375" style="32" customWidth="1"/>
    <col min="8714" max="8715" width="10.28515625" style="32" customWidth="1"/>
    <col min="8716" max="8716" width="24.7109375" style="32" customWidth="1"/>
    <col min="8717" max="8717" width="16" style="32" customWidth="1"/>
    <col min="8718" max="8960" width="9.140625" style="32"/>
    <col min="8961" max="8961" width="4.5703125" style="32" customWidth="1"/>
    <col min="8962" max="8962" width="9.7109375" style="32" customWidth="1"/>
    <col min="8963" max="8963" width="37" style="32" customWidth="1"/>
    <col min="8964" max="8964" width="7.7109375" style="32" customWidth="1"/>
    <col min="8965" max="8965" width="8.7109375" style="32" customWidth="1"/>
    <col min="8966" max="8969" width="9.7109375" style="32" customWidth="1"/>
    <col min="8970" max="8971" width="10.28515625" style="32" customWidth="1"/>
    <col min="8972" max="8972" width="24.7109375" style="32" customWidth="1"/>
    <col min="8973" max="8973" width="16" style="32" customWidth="1"/>
    <col min="8974" max="9216" width="9.140625" style="32"/>
    <col min="9217" max="9217" width="4.5703125" style="32" customWidth="1"/>
    <col min="9218" max="9218" width="9.7109375" style="32" customWidth="1"/>
    <col min="9219" max="9219" width="37" style="32" customWidth="1"/>
    <col min="9220" max="9220" width="7.7109375" style="32" customWidth="1"/>
    <col min="9221" max="9221" width="8.7109375" style="32" customWidth="1"/>
    <col min="9222" max="9225" width="9.7109375" style="32" customWidth="1"/>
    <col min="9226" max="9227" width="10.28515625" style="32" customWidth="1"/>
    <col min="9228" max="9228" width="24.7109375" style="32" customWidth="1"/>
    <col min="9229" max="9229" width="16" style="32" customWidth="1"/>
    <col min="9230" max="9472" width="9.140625" style="32"/>
    <col min="9473" max="9473" width="4.5703125" style="32" customWidth="1"/>
    <col min="9474" max="9474" width="9.7109375" style="32" customWidth="1"/>
    <col min="9475" max="9475" width="37" style="32" customWidth="1"/>
    <col min="9476" max="9476" width="7.7109375" style="32" customWidth="1"/>
    <col min="9477" max="9477" width="8.7109375" style="32" customWidth="1"/>
    <col min="9478" max="9481" width="9.7109375" style="32" customWidth="1"/>
    <col min="9482" max="9483" width="10.28515625" style="32" customWidth="1"/>
    <col min="9484" max="9484" width="24.7109375" style="32" customWidth="1"/>
    <col min="9485" max="9485" width="16" style="32" customWidth="1"/>
    <col min="9486" max="9728" width="9.140625" style="32"/>
    <col min="9729" max="9729" width="4.5703125" style="32" customWidth="1"/>
    <col min="9730" max="9730" width="9.7109375" style="32" customWidth="1"/>
    <col min="9731" max="9731" width="37" style="32" customWidth="1"/>
    <col min="9732" max="9732" width="7.7109375" style="32" customWidth="1"/>
    <col min="9733" max="9733" width="8.7109375" style="32" customWidth="1"/>
    <col min="9734" max="9737" width="9.7109375" style="32" customWidth="1"/>
    <col min="9738" max="9739" width="10.28515625" style="32" customWidth="1"/>
    <col min="9740" max="9740" width="24.7109375" style="32" customWidth="1"/>
    <col min="9741" max="9741" width="16" style="32" customWidth="1"/>
    <col min="9742" max="9984" width="9.140625" style="32"/>
    <col min="9985" max="9985" width="4.5703125" style="32" customWidth="1"/>
    <col min="9986" max="9986" width="9.7109375" style="32" customWidth="1"/>
    <col min="9987" max="9987" width="37" style="32" customWidth="1"/>
    <col min="9988" max="9988" width="7.7109375" style="32" customWidth="1"/>
    <col min="9989" max="9989" width="8.7109375" style="32" customWidth="1"/>
    <col min="9990" max="9993" width="9.7109375" style="32" customWidth="1"/>
    <col min="9994" max="9995" width="10.28515625" style="32" customWidth="1"/>
    <col min="9996" max="9996" width="24.7109375" style="32" customWidth="1"/>
    <col min="9997" max="9997" width="16" style="32" customWidth="1"/>
    <col min="9998" max="10240" width="9.140625" style="32"/>
    <col min="10241" max="10241" width="4.5703125" style="32" customWidth="1"/>
    <col min="10242" max="10242" width="9.7109375" style="32" customWidth="1"/>
    <col min="10243" max="10243" width="37" style="32" customWidth="1"/>
    <col min="10244" max="10244" width="7.7109375" style="32" customWidth="1"/>
    <col min="10245" max="10245" width="8.7109375" style="32" customWidth="1"/>
    <col min="10246" max="10249" width="9.7109375" style="32" customWidth="1"/>
    <col min="10250" max="10251" width="10.28515625" style="32" customWidth="1"/>
    <col min="10252" max="10252" width="24.7109375" style="32" customWidth="1"/>
    <col min="10253" max="10253" width="16" style="32" customWidth="1"/>
    <col min="10254" max="10496" width="9.140625" style="32"/>
    <col min="10497" max="10497" width="4.5703125" style="32" customWidth="1"/>
    <col min="10498" max="10498" width="9.7109375" style="32" customWidth="1"/>
    <col min="10499" max="10499" width="37" style="32" customWidth="1"/>
    <col min="10500" max="10500" width="7.7109375" style="32" customWidth="1"/>
    <col min="10501" max="10501" width="8.7109375" style="32" customWidth="1"/>
    <col min="10502" max="10505" width="9.7109375" style="32" customWidth="1"/>
    <col min="10506" max="10507" width="10.28515625" style="32" customWidth="1"/>
    <col min="10508" max="10508" width="24.7109375" style="32" customWidth="1"/>
    <col min="10509" max="10509" width="16" style="32" customWidth="1"/>
    <col min="10510" max="10752" width="9.140625" style="32"/>
    <col min="10753" max="10753" width="4.5703125" style="32" customWidth="1"/>
    <col min="10754" max="10754" width="9.7109375" style="32" customWidth="1"/>
    <col min="10755" max="10755" width="37" style="32" customWidth="1"/>
    <col min="10756" max="10756" width="7.7109375" style="32" customWidth="1"/>
    <col min="10757" max="10757" width="8.7109375" style="32" customWidth="1"/>
    <col min="10758" max="10761" width="9.7109375" style="32" customWidth="1"/>
    <col min="10762" max="10763" width="10.28515625" style="32" customWidth="1"/>
    <col min="10764" max="10764" width="24.7109375" style="32" customWidth="1"/>
    <col min="10765" max="10765" width="16" style="32" customWidth="1"/>
    <col min="10766" max="11008" width="9.140625" style="32"/>
    <col min="11009" max="11009" width="4.5703125" style="32" customWidth="1"/>
    <col min="11010" max="11010" width="9.7109375" style="32" customWidth="1"/>
    <col min="11011" max="11011" width="37" style="32" customWidth="1"/>
    <col min="11012" max="11012" width="7.7109375" style="32" customWidth="1"/>
    <col min="11013" max="11013" width="8.7109375" style="32" customWidth="1"/>
    <col min="11014" max="11017" width="9.7109375" style="32" customWidth="1"/>
    <col min="11018" max="11019" width="10.28515625" style="32" customWidth="1"/>
    <col min="11020" max="11020" width="24.7109375" style="32" customWidth="1"/>
    <col min="11021" max="11021" width="16" style="32" customWidth="1"/>
    <col min="11022" max="11264" width="9.140625" style="32"/>
    <col min="11265" max="11265" width="4.5703125" style="32" customWidth="1"/>
    <col min="11266" max="11266" width="9.7109375" style="32" customWidth="1"/>
    <col min="11267" max="11267" width="37" style="32" customWidth="1"/>
    <col min="11268" max="11268" width="7.7109375" style="32" customWidth="1"/>
    <col min="11269" max="11269" width="8.7109375" style="32" customWidth="1"/>
    <col min="11270" max="11273" width="9.7109375" style="32" customWidth="1"/>
    <col min="11274" max="11275" width="10.28515625" style="32" customWidth="1"/>
    <col min="11276" max="11276" width="24.7109375" style="32" customWidth="1"/>
    <col min="11277" max="11277" width="16" style="32" customWidth="1"/>
    <col min="11278" max="11520" width="9.140625" style="32"/>
    <col min="11521" max="11521" width="4.5703125" style="32" customWidth="1"/>
    <col min="11522" max="11522" width="9.7109375" style="32" customWidth="1"/>
    <col min="11523" max="11523" width="37" style="32" customWidth="1"/>
    <col min="11524" max="11524" width="7.7109375" style="32" customWidth="1"/>
    <col min="11525" max="11525" width="8.7109375" style="32" customWidth="1"/>
    <col min="11526" max="11529" width="9.7109375" style="32" customWidth="1"/>
    <col min="11530" max="11531" width="10.28515625" style="32" customWidth="1"/>
    <col min="11532" max="11532" width="24.7109375" style="32" customWidth="1"/>
    <col min="11533" max="11533" width="16" style="32" customWidth="1"/>
    <col min="11534" max="11776" width="9.140625" style="32"/>
    <col min="11777" max="11777" width="4.5703125" style="32" customWidth="1"/>
    <col min="11778" max="11778" width="9.7109375" style="32" customWidth="1"/>
    <col min="11779" max="11779" width="37" style="32" customWidth="1"/>
    <col min="11780" max="11780" width="7.7109375" style="32" customWidth="1"/>
    <col min="11781" max="11781" width="8.7109375" style="32" customWidth="1"/>
    <col min="11782" max="11785" width="9.7109375" style="32" customWidth="1"/>
    <col min="11786" max="11787" width="10.28515625" style="32" customWidth="1"/>
    <col min="11788" max="11788" width="24.7109375" style="32" customWidth="1"/>
    <col min="11789" max="11789" width="16" style="32" customWidth="1"/>
    <col min="11790" max="12032" width="9.140625" style="32"/>
    <col min="12033" max="12033" width="4.5703125" style="32" customWidth="1"/>
    <col min="12034" max="12034" width="9.7109375" style="32" customWidth="1"/>
    <col min="12035" max="12035" width="37" style="32" customWidth="1"/>
    <col min="12036" max="12036" width="7.7109375" style="32" customWidth="1"/>
    <col min="12037" max="12037" width="8.7109375" style="32" customWidth="1"/>
    <col min="12038" max="12041" width="9.7109375" style="32" customWidth="1"/>
    <col min="12042" max="12043" width="10.28515625" style="32" customWidth="1"/>
    <col min="12044" max="12044" width="24.7109375" style="32" customWidth="1"/>
    <col min="12045" max="12045" width="16" style="32" customWidth="1"/>
    <col min="12046" max="12288" width="9.140625" style="32"/>
    <col min="12289" max="12289" width="4.5703125" style="32" customWidth="1"/>
    <col min="12290" max="12290" width="9.7109375" style="32" customWidth="1"/>
    <col min="12291" max="12291" width="37" style="32" customWidth="1"/>
    <col min="12292" max="12292" width="7.7109375" style="32" customWidth="1"/>
    <col min="12293" max="12293" width="8.7109375" style="32" customWidth="1"/>
    <col min="12294" max="12297" width="9.7109375" style="32" customWidth="1"/>
    <col min="12298" max="12299" width="10.28515625" style="32" customWidth="1"/>
    <col min="12300" max="12300" width="24.7109375" style="32" customWidth="1"/>
    <col min="12301" max="12301" width="16" style="32" customWidth="1"/>
    <col min="12302" max="12544" width="9.140625" style="32"/>
    <col min="12545" max="12545" width="4.5703125" style="32" customWidth="1"/>
    <col min="12546" max="12546" width="9.7109375" style="32" customWidth="1"/>
    <col min="12547" max="12547" width="37" style="32" customWidth="1"/>
    <col min="12548" max="12548" width="7.7109375" style="32" customWidth="1"/>
    <col min="12549" max="12549" width="8.7109375" style="32" customWidth="1"/>
    <col min="12550" max="12553" width="9.7109375" style="32" customWidth="1"/>
    <col min="12554" max="12555" width="10.28515625" style="32" customWidth="1"/>
    <col min="12556" max="12556" width="24.7109375" style="32" customWidth="1"/>
    <col min="12557" max="12557" width="16" style="32" customWidth="1"/>
    <col min="12558" max="12800" width="9.140625" style="32"/>
    <col min="12801" max="12801" width="4.5703125" style="32" customWidth="1"/>
    <col min="12802" max="12802" width="9.7109375" style="32" customWidth="1"/>
    <col min="12803" max="12803" width="37" style="32" customWidth="1"/>
    <col min="12804" max="12804" width="7.7109375" style="32" customWidth="1"/>
    <col min="12805" max="12805" width="8.7109375" style="32" customWidth="1"/>
    <col min="12806" max="12809" width="9.7109375" style="32" customWidth="1"/>
    <col min="12810" max="12811" width="10.28515625" style="32" customWidth="1"/>
    <col min="12812" max="12812" width="24.7109375" style="32" customWidth="1"/>
    <col min="12813" max="12813" width="16" style="32" customWidth="1"/>
    <col min="12814" max="13056" width="9.140625" style="32"/>
    <col min="13057" max="13057" width="4.5703125" style="32" customWidth="1"/>
    <col min="13058" max="13058" width="9.7109375" style="32" customWidth="1"/>
    <col min="13059" max="13059" width="37" style="32" customWidth="1"/>
    <col min="13060" max="13060" width="7.7109375" style="32" customWidth="1"/>
    <col min="13061" max="13061" width="8.7109375" style="32" customWidth="1"/>
    <col min="13062" max="13065" width="9.7109375" style="32" customWidth="1"/>
    <col min="13066" max="13067" width="10.28515625" style="32" customWidth="1"/>
    <col min="13068" max="13068" width="24.7109375" style="32" customWidth="1"/>
    <col min="13069" max="13069" width="16" style="32" customWidth="1"/>
    <col min="13070" max="13312" width="9.140625" style="32"/>
    <col min="13313" max="13313" width="4.5703125" style="32" customWidth="1"/>
    <col min="13314" max="13314" width="9.7109375" style="32" customWidth="1"/>
    <col min="13315" max="13315" width="37" style="32" customWidth="1"/>
    <col min="13316" max="13316" width="7.7109375" style="32" customWidth="1"/>
    <col min="13317" max="13317" width="8.7109375" style="32" customWidth="1"/>
    <col min="13318" max="13321" width="9.7109375" style="32" customWidth="1"/>
    <col min="13322" max="13323" width="10.28515625" style="32" customWidth="1"/>
    <col min="13324" max="13324" width="24.7109375" style="32" customWidth="1"/>
    <col min="13325" max="13325" width="16" style="32" customWidth="1"/>
    <col min="13326" max="13568" width="9.140625" style="32"/>
    <col min="13569" max="13569" width="4.5703125" style="32" customWidth="1"/>
    <col min="13570" max="13570" width="9.7109375" style="32" customWidth="1"/>
    <col min="13571" max="13571" width="37" style="32" customWidth="1"/>
    <col min="13572" max="13572" width="7.7109375" style="32" customWidth="1"/>
    <col min="13573" max="13573" width="8.7109375" style="32" customWidth="1"/>
    <col min="13574" max="13577" width="9.7109375" style="32" customWidth="1"/>
    <col min="13578" max="13579" width="10.28515625" style="32" customWidth="1"/>
    <col min="13580" max="13580" width="24.7109375" style="32" customWidth="1"/>
    <col min="13581" max="13581" width="16" style="32" customWidth="1"/>
    <col min="13582" max="13824" width="9.140625" style="32"/>
    <col min="13825" max="13825" width="4.5703125" style="32" customWidth="1"/>
    <col min="13826" max="13826" width="9.7109375" style="32" customWidth="1"/>
    <col min="13827" max="13827" width="37" style="32" customWidth="1"/>
    <col min="13828" max="13828" width="7.7109375" style="32" customWidth="1"/>
    <col min="13829" max="13829" width="8.7109375" style="32" customWidth="1"/>
    <col min="13830" max="13833" width="9.7109375" style="32" customWidth="1"/>
    <col min="13834" max="13835" width="10.28515625" style="32" customWidth="1"/>
    <col min="13836" max="13836" width="24.7109375" style="32" customWidth="1"/>
    <col min="13837" max="13837" width="16" style="32" customWidth="1"/>
    <col min="13838" max="14080" width="9.140625" style="32"/>
    <col min="14081" max="14081" width="4.5703125" style="32" customWidth="1"/>
    <col min="14082" max="14082" width="9.7109375" style="32" customWidth="1"/>
    <col min="14083" max="14083" width="37" style="32" customWidth="1"/>
    <col min="14084" max="14084" width="7.7109375" style="32" customWidth="1"/>
    <col min="14085" max="14085" width="8.7109375" style="32" customWidth="1"/>
    <col min="14086" max="14089" width="9.7109375" style="32" customWidth="1"/>
    <col min="14090" max="14091" width="10.28515625" style="32" customWidth="1"/>
    <col min="14092" max="14092" width="24.7109375" style="32" customWidth="1"/>
    <col min="14093" max="14093" width="16" style="32" customWidth="1"/>
    <col min="14094" max="14336" width="9.140625" style="32"/>
    <col min="14337" max="14337" width="4.5703125" style="32" customWidth="1"/>
    <col min="14338" max="14338" width="9.7109375" style="32" customWidth="1"/>
    <col min="14339" max="14339" width="37" style="32" customWidth="1"/>
    <col min="14340" max="14340" width="7.7109375" style="32" customWidth="1"/>
    <col min="14341" max="14341" width="8.7109375" style="32" customWidth="1"/>
    <col min="14342" max="14345" width="9.7109375" style="32" customWidth="1"/>
    <col min="14346" max="14347" width="10.28515625" style="32" customWidth="1"/>
    <col min="14348" max="14348" width="24.7109375" style="32" customWidth="1"/>
    <col min="14349" max="14349" width="16" style="32" customWidth="1"/>
    <col min="14350" max="14592" width="9.140625" style="32"/>
    <col min="14593" max="14593" width="4.5703125" style="32" customWidth="1"/>
    <col min="14594" max="14594" width="9.7109375" style="32" customWidth="1"/>
    <col min="14595" max="14595" width="37" style="32" customWidth="1"/>
    <col min="14596" max="14596" width="7.7109375" style="32" customWidth="1"/>
    <col min="14597" max="14597" width="8.7109375" style="32" customWidth="1"/>
    <col min="14598" max="14601" width="9.7109375" style="32" customWidth="1"/>
    <col min="14602" max="14603" width="10.28515625" style="32" customWidth="1"/>
    <col min="14604" max="14604" width="24.7109375" style="32" customWidth="1"/>
    <col min="14605" max="14605" width="16" style="32" customWidth="1"/>
    <col min="14606" max="14848" width="9.140625" style="32"/>
    <col min="14849" max="14849" width="4.5703125" style="32" customWidth="1"/>
    <col min="14850" max="14850" width="9.7109375" style="32" customWidth="1"/>
    <col min="14851" max="14851" width="37" style="32" customWidth="1"/>
    <col min="14852" max="14852" width="7.7109375" style="32" customWidth="1"/>
    <col min="14853" max="14853" width="8.7109375" style="32" customWidth="1"/>
    <col min="14854" max="14857" width="9.7109375" style="32" customWidth="1"/>
    <col min="14858" max="14859" width="10.28515625" style="32" customWidth="1"/>
    <col min="14860" max="14860" width="24.7109375" style="32" customWidth="1"/>
    <col min="14861" max="14861" width="16" style="32" customWidth="1"/>
    <col min="14862" max="15104" width="9.140625" style="32"/>
    <col min="15105" max="15105" width="4.5703125" style="32" customWidth="1"/>
    <col min="15106" max="15106" width="9.7109375" style="32" customWidth="1"/>
    <col min="15107" max="15107" width="37" style="32" customWidth="1"/>
    <col min="15108" max="15108" width="7.7109375" style="32" customWidth="1"/>
    <col min="15109" max="15109" width="8.7109375" style="32" customWidth="1"/>
    <col min="15110" max="15113" width="9.7109375" style="32" customWidth="1"/>
    <col min="15114" max="15115" width="10.28515625" style="32" customWidth="1"/>
    <col min="15116" max="15116" width="24.7109375" style="32" customWidth="1"/>
    <col min="15117" max="15117" width="16" style="32" customWidth="1"/>
    <col min="15118" max="15360" width="9.140625" style="32"/>
    <col min="15361" max="15361" width="4.5703125" style="32" customWidth="1"/>
    <col min="15362" max="15362" width="9.7109375" style="32" customWidth="1"/>
    <col min="15363" max="15363" width="37" style="32" customWidth="1"/>
    <col min="15364" max="15364" width="7.7109375" style="32" customWidth="1"/>
    <col min="15365" max="15365" width="8.7109375" style="32" customWidth="1"/>
    <col min="15366" max="15369" width="9.7109375" style="32" customWidth="1"/>
    <col min="15370" max="15371" width="10.28515625" style="32" customWidth="1"/>
    <col min="15372" max="15372" width="24.7109375" style="32" customWidth="1"/>
    <col min="15373" max="15373" width="16" style="32" customWidth="1"/>
    <col min="15374" max="15616" width="9.140625" style="32"/>
    <col min="15617" max="15617" width="4.5703125" style="32" customWidth="1"/>
    <col min="15618" max="15618" width="9.7109375" style="32" customWidth="1"/>
    <col min="15619" max="15619" width="37" style="32" customWidth="1"/>
    <col min="15620" max="15620" width="7.7109375" style="32" customWidth="1"/>
    <col min="15621" max="15621" width="8.7109375" style="32" customWidth="1"/>
    <col min="15622" max="15625" width="9.7109375" style="32" customWidth="1"/>
    <col min="15626" max="15627" width="10.28515625" style="32" customWidth="1"/>
    <col min="15628" max="15628" width="24.7109375" style="32" customWidth="1"/>
    <col min="15629" max="15629" width="16" style="32" customWidth="1"/>
    <col min="15630" max="15872" width="9.140625" style="32"/>
    <col min="15873" max="15873" width="4.5703125" style="32" customWidth="1"/>
    <col min="15874" max="15874" width="9.7109375" style="32" customWidth="1"/>
    <col min="15875" max="15875" width="37" style="32" customWidth="1"/>
    <col min="15876" max="15876" width="7.7109375" style="32" customWidth="1"/>
    <col min="15877" max="15877" width="8.7109375" style="32" customWidth="1"/>
    <col min="15878" max="15881" width="9.7109375" style="32" customWidth="1"/>
    <col min="15882" max="15883" width="10.28515625" style="32" customWidth="1"/>
    <col min="15884" max="15884" width="24.7109375" style="32" customWidth="1"/>
    <col min="15885" max="15885" width="16" style="32" customWidth="1"/>
    <col min="15886" max="16128" width="9.140625" style="32"/>
    <col min="16129" max="16129" width="4.5703125" style="32" customWidth="1"/>
    <col min="16130" max="16130" width="9.7109375" style="32" customWidth="1"/>
    <col min="16131" max="16131" width="37" style="32" customWidth="1"/>
    <col min="16132" max="16132" width="7.7109375" style="32" customWidth="1"/>
    <col min="16133" max="16133" width="8.7109375" style="32" customWidth="1"/>
    <col min="16134" max="16137" width="9.7109375" style="32" customWidth="1"/>
    <col min="16138" max="16139" width="10.28515625" style="32" customWidth="1"/>
    <col min="16140" max="16140" width="24.7109375" style="32" customWidth="1"/>
    <col min="16141" max="16141" width="16" style="32" customWidth="1"/>
    <col min="16142" max="16384" width="9.140625" style="32"/>
  </cols>
  <sheetData>
    <row r="1" spans="1:13" ht="25.5" x14ac:dyDescent="0.2">
      <c r="A1" s="33" t="s">
        <v>29</v>
      </c>
      <c r="B1" s="33" t="s">
        <v>41</v>
      </c>
      <c r="C1" s="33" t="s">
        <v>42</v>
      </c>
      <c r="D1" s="34" t="s">
        <v>43</v>
      </c>
      <c r="E1" s="34" t="s">
        <v>44</v>
      </c>
      <c r="F1" s="34" t="s">
        <v>45</v>
      </c>
      <c r="G1" s="65" t="s">
        <v>46</v>
      </c>
      <c r="H1" s="65" t="s">
        <v>47</v>
      </c>
      <c r="I1" s="65" t="s">
        <v>48</v>
      </c>
      <c r="J1" s="65" t="s">
        <v>49</v>
      </c>
      <c r="K1" s="65" t="s">
        <v>50</v>
      </c>
      <c r="L1" s="34" t="s">
        <v>51</v>
      </c>
      <c r="M1" s="34" t="s">
        <v>52</v>
      </c>
    </row>
    <row r="2" spans="1:13" ht="25.5" x14ac:dyDescent="0.2">
      <c r="A2" s="35">
        <v>1</v>
      </c>
      <c r="B2" s="36" t="s">
        <v>352</v>
      </c>
      <c r="C2" s="35" t="s">
        <v>353</v>
      </c>
      <c r="D2" s="36">
        <v>55</v>
      </c>
      <c r="E2" s="35" t="s">
        <v>344</v>
      </c>
      <c r="F2" s="35">
        <v>1.34</v>
      </c>
      <c r="G2" s="66">
        <v>0</v>
      </c>
      <c r="H2" s="66">
        <v>0</v>
      </c>
      <c r="I2" s="66">
        <v>0</v>
      </c>
      <c r="J2" s="67">
        <f>ROUND(G2*D2,0)</f>
        <v>0</v>
      </c>
      <c r="K2" s="67">
        <f>ROUND((H2+I2)*D2,0)</f>
        <v>0</v>
      </c>
      <c r="L2" s="37"/>
      <c r="M2" s="37"/>
    </row>
    <row r="3" spans="1:13" ht="38.25" x14ac:dyDescent="0.2">
      <c r="A3" s="35">
        <v>2</v>
      </c>
      <c r="B3" s="36" t="s">
        <v>354</v>
      </c>
      <c r="C3" s="35" t="s">
        <v>355</v>
      </c>
      <c r="D3" s="36">
        <v>26</v>
      </c>
      <c r="E3" s="35" t="s">
        <v>344</v>
      </c>
      <c r="F3" s="35">
        <v>1.67</v>
      </c>
      <c r="G3" s="66">
        <v>0</v>
      </c>
      <c r="H3" s="66">
        <v>0</v>
      </c>
      <c r="I3" s="66">
        <v>0</v>
      </c>
      <c r="J3" s="67">
        <f>ROUND(G3*D3,0)</f>
        <v>0</v>
      </c>
      <c r="K3" s="67">
        <f>ROUND((H3+I3)*D3,0)</f>
        <v>0</v>
      </c>
      <c r="L3" s="37"/>
      <c r="M3" s="37"/>
    </row>
    <row r="4" spans="1:13" ht="127.5" x14ac:dyDescent="0.2">
      <c r="A4" s="35">
        <v>3</v>
      </c>
      <c r="B4" s="36" t="s">
        <v>356</v>
      </c>
      <c r="C4" s="35" t="s">
        <v>357</v>
      </c>
      <c r="D4" s="36">
        <v>26</v>
      </c>
      <c r="E4" s="35" t="s">
        <v>344</v>
      </c>
      <c r="F4" s="35">
        <v>1.74</v>
      </c>
      <c r="G4" s="66">
        <v>0</v>
      </c>
      <c r="H4" s="66">
        <v>0</v>
      </c>
      <c r="I4" s="66">
        <v>0</v>
      </c>
      <c r="J4" s="67">
        <f>ROUND(G4*D4,0)</f>
        <v>0</v>
      </c>
      <c r="K4" s="67">
        <f>ROUND((H4+I4)*D4,0)</f>
        <v>0</v>
      </c>
      <c r="L4" s="37" t="s">
        <v>56</v>
      </c>
      <c r="M4" s="37" t="s">
        <v>358</v>
      </c>
    </row>
    <row r="5" spans="1:13" ht="127.5" x14ac:dyDescent="0.2">
      <c r="A5" s="35">
        <v>4</v>
      </c>
      <c r="B5" s="36" t="s">
        <v>359</v>
      </c>
      <c r="C5" s="35" t="s">
        <v>360</v>
      </c>
      <c r="D5" s="36">
        <v>55</v>
      </c>
      <c r="E5" s="35" t="s">
        <v>344</v>
      </c>
      <c r="F5" s="35">
        <v>1.6</v>
      </c>
      <c r="G5" s="66">
        <v>0</v>
      </c>
      <c r="H5" s="66">
        <v>0</v>
      </c>
      <c r="I5" s="66">
        <v>0</v>
      </c>
      <c r="J5" s="67">
        <f>ROUND(G5*D5,0)</f>
        <v>0</v>
      </c>
      <c r="K5" s="67">
        <f>ROUND((H5+I5)*D5,0)</f>
        <v>0</v>
      </c>
      <c r="L5" s="37" t="s">
        <v>56</v>
      </c>
      <c r="M5" s="37" t="s">
        <v>361</v>
      </c>
    </row>
    <row r="6" spans="1:13" ht="38.25" x14ac:dyDescent="0.2">
      <c r="A6" s="35">
        <v>5</v>
      </c>
      <c r="B6" s="36" t="s">
        <v>362</v>
      </c>
      <c r="C6" s="35" t="s">
        <v>363</v>
      </c>
      <c r="D6" s="36">
        <v>60</v>
      </c>
      <c r="E6" s="35" t="s">
        <v>344</v>
      </c>
      <c r="F6" s="35">
        <v>1.73</v>
      </c>
      <c r="G6" s="66">
        <v>0</v>
      </c>
      <c r="H6" s="66">
        <v>0</v>
      </c>
      <c r="I6" s="66">
        <v>0</v>
      </c>
      <c r="J6" s="67">
        <f>ROUND(G6*D6,0)</f>
        <v>0</v>
      </c>
      <c r="K6" s="67">
        <f>ROUND((H6+I6)*D6,0)</f>
        <v>0</v>
      </c>
      <c r="L6" s="37"/>
      <c r="M6" s="37"/>
    </row>
    <row r="7" spans="1:13" s="38" customFormat="1" ht="14.25" x14ac:dyDescent="0.2">
      <c r="C7" s="38" t="s">
        <v>57</v>
      </c>
      <c r="G7" s="68"/>
      <c r="H7" s="68"/>
      <c r="I7" s="68"/>
      <c r="J7" s="69">
        <f>ROUND(SUM(J2:J6),0)</f>
        <v>0</v>
      </c>
      <c r="K7" s="69">
        <f>ROUND(SUM(K2:K6),0)</f>
        <v>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O18" sqref="O18"/>
    </sheetView>
  </sheetViews>
  <sheetFormatPr defaultRowHeight="12.75" x14ac:dyDescent="0.2"/>
  <cols>
    <col min="1" max="1" width="4.5703125" style="32" customWidth="1"/>
    <col min="2" max="2" width="9.7109375" style="32" customWidth="1"/>
    <col min="3" max="3" width="37" style="32" customWidth="1"/>
    <col min="4" max="4" width="7.7109375" style="32" customWidth="1"/>
    <col min="5" max="5" width="8.7109375" style="32" customWidth="1"/>
    <col min="6" max="6" width="9.7109375" style="32" customWidth="1"/>
    <col min="7" max="9" width="9.7109375" style="43" customWidth="1"/>
    <col min="10" max="11" width="10.28515625" style="43" customWidth="1"/>
    <col min="12" max="12" width="24.7109375" style="32" customWidth="1"/>
    <col min="13" max="13" width="16" style="32" customWidth="1"/>
    <col min="14" max="256" width="9.140625" style="32"/>
    <col min="257" max="257" width="4.5703125" style="32" customWidth="1"/>
    <col min="258" max="258" width="9.7109375" style="32" customWidth="1"/>
    <col min="259" max="259" width="37" style="32" customWidth="1"/>
    <col min="260" max="260" width="7.7109375" style="32" customWidth="1"/>
    <col min="261" max="261" width="8.7109375" style="32" customWidth="1"/>
    <col min="262" max="265" width="9.7109375" style="32" customWidth="1"/>
    <col min="266" max="267" width="10.28515625" style="32" customWidth="1"/>
    <col min="268" max="268" width="24.7109375" style="32" customWidth="1"/>
    <col min="269" max="269" width="16" style="32" customWidth="1"/>
    <col min="270" max="512" width="9.140625" style="32"/>
    <col min="513" max="513" width="4.5703125" style="32" customWidth="1"/>
    <col min="514" max="514" width="9.7109375" style="32" customWidth="1"/>
    <col min="515" max="515" width="37" style="32" customWidth="1"/>
    <col min="516" max="516" width="7.7109375" style="32" customWidth="1"/>
    <col min="517" max="517" width="8.7109375" style="32" customWidth="1"/>
    <col min="518" max="521" width="9.7109375" style="32" customWidth="1"/>
    <col min="522" max="523" width="10.28515625" style="32" customWidth="1"/>
    <col min="524" max="524" width="24.7109375" style="32" customWidth="1"/>
    <col min="525" max="525" width="16" style="32" customWidth="1"/>
    <col min="526" max="768" width="9.140625" style="32"/>
    <col min="769" max="769" width="4.5703125" style="32" customWidth="1"/>
    <col min="770" max="770" width="9.7109375" style="32" customWidth="1"/>
    <col min="771" max="771" width="37" style="32" customWidth="1"/>
    <col min="772" max="772" width="7.7109375" style="32" customWidth="1"/>
    <col min="773" max="773" width="8.7109375" style="32" customWidth="1"/>
    <col min="774" max="777" width="9.7109375" style="32" customWidth="1"/>
    <col min="778" max="779" width="10.28515625" style="32" customWidth="1"/>
    <col min="780" max="780" width="24.7109375" style="32" customWidth="1"/>
    <col min="781" max="781" width="16" style="32" customWidth="1"/>
    <col min="782" max="1024" width="9.140625" style="32"/>
    <col min="1025" max="1025" width="4.5703125" style="32" customWidth="1"/>
    <col min="1026" max="1026" width="9.7109375" style="32" customWidth="1"/>
    <col min="1027" max="1027" width="37" style="32" customWidth="1"/>
    <col min="1028" max="1028" width="7.7109375" style="32" customWidth="1"/>
    <col min="1029" max="1029" width="8.7109375" style="32" customWidth="1"/>
    <col min="1030" max="1033" width="9.7109375" style="32" customWidth="1"/>
    <col min="1034" max="1035" width="10.28515625" style="32" customWidth="1"/>
    <col min="1036" max="1036" width="24.7109375" style="32" customWidth="1"/>
    <col min="1037" max="1037" width="16" style="32" customWidth="1"/>
    <col min="1038" max="1280" width="9.140625" style="32"/>
    <col min="1281" max="1281" width="4.5703125" style="32" customWidth="1"/>
    <col min="1282" max="1282" width="9.7109375" style="32" customWidth="1"/>
    <col min="1283" max="1283" width="37" style="32" customWidth="1"/>
    <col min="1284" max="1284" width="7.7109375" style="32" customWidth="1"/>
    <col min="1285" max="1285" width="8.7109375" style="32" customWidth="1"/>
    <col min="1286" max="1289" width="9.7109375" style="32" customWidth="1"/>
    <col min="1290" max="1291" width="10.28515625" style="32" customWidth="1"/>
    <col min="1292" max="1292" width="24.7109375" style="32" customWidth="1"/>
    <col min="1293" max="1293" width="16" style="32" customWidth="1"/>
    <col min="1294" max="1536" width="9.140625" style="32"/>
    <col min="1537" max="1537" width="4.5703125" style="32" customWidth="1"/>
    <col min="1538" max="1538" width="9.7109375" style="32" customWidth="1"/>
    <col min="1539" max="1539" width="37" style="32" customWidth="1"/>
    <col min="1540" max="1540" width="7.7109375" style="32" customWidth="1"/>
    <col min="1541" max="1541" width="8.7109375" style="32" customWidth="1"/>
    <col min="1542" max="1545" width="9.7109375" style="32" customWidth="1"/>
    <col min="1546" max="1547" width="10.28515625" style="32" customWidth="1"/>
    <col min="1548" max="1548" width="24.7109375" style="32" customWidth="1"/>
    <col min="1549" max="1549" width="16" style="32" customWidth="1"/>
    <col min="1550" max="1792" width="9.140625" style="32"/>
    <col min="1793" max="1793" width="4.5703125" style="32" customWidth="1"/>
    <col min="1794" max="1794" width="9.7109375" style="32" customWidth="1"/>
    <col min="1795" max="1795" width="37" style="32" customWidth="1"/>
    <col min="1796" max="1796" width="7.7109375" style="32" customWidth="1"/>
    <col min="1797" max="1797" width="8.7109375" style="32" customWidth="1"/>
    <col min="1798" max="1801" width="9.7109375" style="32" customWidth="1"/>
    <col min="1802" max="1803" width="10.28515625" style="32" customWidth="1"/>
    <col min="1804" max="1804" width="24.7109375" style="32" customWidth="1"/>
    <col min="1805" max="1805" width="16" style="32" customWidth="1"/>
    <col min="1806" max="2048" width="9.140625" style="32"/>
    <col min="2049" max="2049" width="4.5703125" style="32" customWidth="1"/>
    <col min="2050" max="2050" width="9.7109375" style="32" customWidth="1"/>
    <col min="2051" max="2051" width="37" style="32" customWidth="1"/>
    <col min="2052" max="2052" width="7.7109375" style="32" customWidth="1"/>
    <col min="2053" max="2053" width="8.7109375" style="32" customWidth="1"/>
    <col min="2054" max="2057" width="9.7109375" style="32" customWidth="1"/>
    <col min="2058" max="2059" width="10.28515625" style="32" customWidth="1"/>
    <col min="2060" max="2060" width="24.7109375" style="32" customWidth="1"/>
    <col min="2061" max="2061" width="16" style="32" customWidth="1"/>
    <col min="2062" max="2304" width="9.140625" style="32"/>
    <col min="2305" max="2305" width="4.5703125" style="32" customWidth="1"/>
    <col min="2306" max="2306" width="9.7109375" style="32" customWidth="1"/>
    <col min="2307" max="2307" width="37" style="32" customWidth="1"/>
    <col min="2308" max="2308" width="7.7109375" style="32" customWidth="1"/>
    <col min="2309" max="2309" width="8.7109375" style="32" customWidth="1"/>
    <col min="2310" max="2313" width="9.7109375" style="32" customWidth="1"/>
    <col min="2314" max="2315" width="10.28515625" style="32" customWidth="1"/>
    <col min="2316" max="2316" width="24.7109375" style="32" customWidth="1"/>
    <col min="2317" max="2317" width="16" style="32" customWidth="1"/>
    <col min="2318" max="2560" width="9.140625" style="32"/>
    <col min="2561" max="2561" width="4.5703125" style="32" customWidth="1"/>
    <col min="2562" max="2562" width="9.7109375" style="32" customWidth="1"/>
    <col min="2563" max="2563" width="37" style="32" customWidth="1"/>
    <col min="2564" max="2564" width="7.7109375" style="32" customWidth="1"/>
    <col min="2565" max="2565" width="8.7109375" style="32" customWidth="1"/>
    <col min="2566" max="2569" width="9.7109375" style="32" customWidth="1"/>
    <col min="2570" max="2571" width="10.28515625" style="32" customWidth="1"/>
    <col min="2572" max="2572" width="24.7109375" style="32" customWidth="1"/>
    <col min="2573" max="2573" width="16" style="32" customWidth="1"/>
    <col min="2574" max="2816" width="9.140625" style="32"/>
    <col min="2817" max="2817" width="4.5703125" style="32" customWidth="1"/>
    <col min="2818" max="2818" width="9.7109375" style="32" customWidth="1"/>
    <col min="2819" max="2819" width="37" style="32" customWidth="1"/>
    <col min="2820" max="2820" width="7.7109375" style="32" customWidth="1"/>
    <col min="2821" max="2821" width="8.7109375" style="32" customWidth="1"/>
    <col min="2822" max="2825" width="9.7109375" style="32" customWidth="1"/>
    <col min="2826" max="2827" width="10.28515625" style="32" customWidth="1"/>
    <col min="2828" max="2828" width="24.7109375" style="32" customWidth="1"/>
    <col min="2829" max="2829" width="16" style="32" customWidth="1"/>
    <col min="2830" max="3072" width="9.140625" style="32"/>
    <col min="3073" max="3073" width="4.5703125" style="32" customWidth="1"/>
    <col min="3074" max="3074" width="9.7109375" style="32" customWidth="1"/>
    <col min="3075" max="3075" width="37" style="32" customWidth="1"/>
    <col min="3076" max="3076" width="7.7109375" style="32" customWidth="1"/>
    <col min="3077" max="3077" width="8.7109375" style="32" customWidth="1"/>
    <col min="3078" max="3081" width="9.7109375" style="32" customWidth="1"/>
    <col min="3082" max="3083" width="10.28515625" style="32" customWidth="1"/>
    <col min="3084" max="3084" width="24.7109375" style="32" customWidth="1"/>
    <col min="3085" max="3085" width="16" style="32" customWidth="1"/>
    <col min="3086" max="3328" width="9.140625" style="32"/>
    <col min="3329" max="3329" width="4.5703125" style="32" customWidth="1"/>
    <col min="3330" max="3330" width="9.7109375" style="32" customWidth="1"/>
    <col min="3331" max="3331" width="37" style="32" customWidth="1"/>
    <col min="3332" max="3332" width="7.7109375" style="32" customWidth="1"/>
    <col min="3333" max="3333" width="8.7109375" style="32" customWidth="1"/>
    <col min="3334" max="3337" width="9.7109375" style="32" customWidth="1"/>
    <col min="3338" max="3339" width="10.28515625" style="32" customWidth="1"/>
    <col min="3340" max="3340" width="24.7109375" style="32" customWidth="1"/>
    <col min="3341" max="3341" width="16" style="32" customWidth="1"/>
    <col min="3342" max="3584" width="9.140625" style="32"/>
    <col min="3585" max="3585" width="4.5703125" style="32" customWidth="1"/>
    <col min="3586" max="3586" width="9.7109375" style="32" customWidth="1"/>
    <col min="3587" max="3587" width="37" style="32" customWidth="1"/>
    <col min="3588" max="3588" width="7.7109375" style="32" customWidth="1"/>
    <col min="3589" max="3589" width="8.7109375" style="32" customWidth="1"/>
    <col min="3590" max="3593" width="9.7109375" style="32" customWidth="1"/>
    <col min="3594" max="3595" width="10.28515625" style="32" customWidth="1"/>
    <col min="3596" max="3596" width="24.7109375" style="32" customWidth="1"/>
    <col min="3597" max="3597" width="16" style="32" customWidth="1"/>
    <col min="3598" max="3840" width="9.140625" style="32"/>
    <col min="3841" max="3841" width="4.5703125" style="32" customWidth="1"/>
    <col min="3842" max="3842" width="9.7109375" style="32" customWidth="1"/>
    <col min="3843" max="3843" width="37" style="32" customWidth="1"/>
    <col min="3844" max="3844" width="7.7109375" style="32" customWidth="1"/>
    <col min="3845" max="3845" width="8.7109375" style="32" customWidth="1"/>
    <col min="3846" max="3849" width="9.7109375" style="32" customWidth="1"/>
    <col min="3850" max="3851" width="10.28515625" style="32" customWidth="1"/>
    <col min="3852" max="3852" width="24.7109375" style="32" customWidth="1"/>
    <col min="3853" max="3853" width="16" style="32" customWidth="1"/>
    <col min="3854" max="4096" width="9.140625" style="32"/>
    <col min="4097" max="4097" width="4.5703125" style="32" customWidth="1"/>
    <col min="4098" max="4098" width="9.7109375" style="32" customWidth="1"/>
    <col min="4099" max="4099" width="37" style="32" customWidth="1"/>
    <col min="4100" max="4100" width="7.7109375" style="32" customWidth="1"/>
    <col min="4101" max="4101" width="8.7109375" style="32" customWidth="1"/>
    <col min="4102" max="4105" width="9.7109375" style="32" customWidth="1"/>
    <col min="4106" max="4107" width="10.28515625" style="32" customWidth="1"/>
    <col min="4108" max="4108" width="24.7109375" style="32" customWidth="1"/>
    <col min="4109" max="4109" width="16" style="32" customWidth="1"/>
    <col min="4110" max="4352" width="9.140625" style="32"/>
    <col min="4353" max="4353" width="4.5703125" style="32" customWidth="1"/>
    <col min="4354" max="4354" width="9.7109375" style="32" customWidth="1"/>
    <col min="4355" max="4355" width="37" style="32" customWidth="1"/>
    <col min="4356" max="4356" width="7.7109375" style="32" customWidth="1"/>
    <col min="4357" max="4357" width="8.7109375" style="32" customWidth="1"/>
    <col min="4358" max="4361" width="9.7109375" style="32" customWidth="1"/>
    <col min="4362" max="4363" width="10.28515625" style="32" customWidth="1"/>
    <col min="4364" max="4364" width="24.7109375" style="32" customWidth="1"/>
    <col min="4365" max="4365" width="16" style="32" customWidth="1"/>
    <col min="4366" max="4608" width="9.140625" style="32"/>
    <col min="4609" max="4609" width="4.5703125" style="32" customWidth="1"/>
    <col min="4610" max="4610" width="9.7109375" style="32" customWidth="1"/>
    <col min="4611" max="4611" width="37" style="32" customWidth="1"/>
    <col min="4612" max="4612" width="7.7109375" style="32" customWidth="1"/>
    <col min="4613" max="4613" width="8.7109375" style="32" customWidth="1"/>
    <col min="4614" max="4617" width="9.7109375" style="32" customWidth="1"/>
    <col min="4618" max="4619" width="10.28515625" style="32" customWidth="1"/>
    <col min="4620" max="4620" width="24.7109375" style="32" customWidth="1"/>
    <col min="4621" max="4621" width="16" style="32" customWidth="1"/>
    <col min="4622" max="4864" width="9.140625" style="32"/>
    <col min="4865" max="4865" width="4.5703125" style="32" customWidth="1"/>
    <col min="4866" max="4866" width="9.7109375" style="32" customWidth="1"/>
    <col min="4867" max="4867" width="37" style="32" customWidth="1"/>
    <col min="4868" max="4868" width="7.7109375" style="32" customWidth="1"/>
    <col min="4869" max="4869" width="8.7109375" style="32" customWidth="1"/>
    <col min="4870" max="4873" width="9.7109375" style="32" customWidth="1"/>
    <col min="4874" max="4875" width="10.28515625" style="32" customWidth="1"/>
    <col min="4876" max="4876" width="24.7109375" style="32" customWidth="1"/>
    <col min="4877" max="4877" width="16" style="32" customWidth="1"/>
    <col min="4878" max="5120" width="9.140625" style="32"/>
    <col min="5121" max="5121" width="4.5703125" style="32" customWidth="1"/>
    <col min="5122" max="5122" width="9.7109375" style="32" customWidth="1"/>
    <col min="5123" max="5123" width="37" style="32" customWidth="1"/>
    <col min="5124" max="5124" width="7.7109375" style="32" customWidth="1"/>
    <col min="5125" max="5125" width="8.7109375" style="32" customWidth="1"/>
    <col min="5126" max="5129" width="9.7109375" style="32" customWidth="1"/>
    <col min="5130" max="5131" width="10.28515625" style="32" customWidth="1"/>
    <col min="5132" max="5132" width="24.7109375" style="32" customWidth="1"/>
    <col min="5133" max="5133" width="16" style="32" customWidth="1"/>
    <col min="5134" max="5376" width="9.140625" style="32"/>
    <col min="5377" max="5377" width="4.5703125" style="32" customWidth="1"/>
    <col min="5378" max="5378" width="9.7109375" style="32" customWidth="1"/>
    <col min="5379" max="5379" width="37" style="32" customWidth="1"/>
    <col min="5380" max="5380" width="7.7109375" style="32" customWidth="1"/>
    <col min="5381" max="5381" width="8.7109375" style="32" customWidth="1"/>
    <col min="5382" max="5385" width="9.7109375" style="32" customWidth="1"/>
    <col min="5386" max="5387" width="10.28515625" style="32" customWidth="1"/>
    <col min="5388" max="5388" width="24.7109375" style="32" customWidth="1"/>
    <col min="5389" max="5389" width="16" style="32" customWidth="1"/>
    <col min="5390" max="5632" width="9.140625" style="32"/>
    <col min="5633" max="5633" width="4.5703125" style="32" customWidth="1"/>
    <col min="5634" max="5634" width="9.7109375" style="32" customWidth="1"/>
    <col min="5635" max="5635" width="37" style="32" customWidth="1"/>
    <col min="5636" max="5636" width="7.7109375" style="32" customWidth="1"/>
    <col min="5637" max="5637" width="8.7109375" style="32" customWidth="1"/>
    <col min="5638" max="5641" width="9.7109375" style="32" customWidth="1"/>
    <col min="5642" max="5643" width="10.28515625" style="32" customWidth="1"/>
    <col min="5644" max="5644" width="24.7109375" style="32" customWidth="1"/>
    <col min="5645" max="5645" width="16" style="32" customWidth="1"/>
    <col min="5646" max="5888" width="9.140625" style="32"/>
    <col min="5889" max="5889" width="4.5703125" style="32" customWidth="1"/>
    <col min="5890" max="5890" width="9.7109375" style="32" customWidth="1"/>
    <col min="5891" max="5891" width="37" style="32" customWidth="1"/>
    <col min="5892" max="5892" width="7.7109375" style="32" customWidth="1"/>
    <col min="5893" max="5893" width="8.7109375" style="32" customWidth="1"/>
    <col min="5894" max="5897" width="9.7109375" style="32" customWidth="1"/>
    <col min="5898" max="5899" width="10.28515625" style="32" customWidth="1"/>
    <col min="5900" max="5900" width="24.7109375" style="32" customWidth="1"/>
    <col min="5901" max="5901" width="16" style="32" customWidth="1"/>
    <col min="5902" max="6144" width="9.140625" style="32"/>
    <col min="6145" max="6145" width="4.5703125" style="32" customWidth="1"/>
    <col min="6146" max="6146" width="9.7109375" style="32" customWidth="1"/>
    <col min="6147" max="6147" width="37" style="32" customWidth="1"/>
    <col min="6148" max="6148" width="7.7109375" style="32" customWidth="1"/>
    <col min="6149" max="6149" width="8.7109375" style="32" customWidth="1"/>
    <col min="6150" max="6153" width="9.7109375" style="32" customWidth="1"/>
    <col min="6154" max="6155" width="10.28515625" style="32" customWidth="1"/>
    <col min="6156" max="6156" width="24.7109375" style="32" customWidth="1"/>
    <col min="6157" max="6157" width="16" style="32" customWidth="1"/>
    <col min="6158" max="6400" width="9.140625" style="32"/>
    <col min="6401" max="6401" width="4.5703125" style="32" customWidth="1"/>
    <col min="6402" max="6402" width="9.7109375" style="32" customWidth="1"/>
    <col min="6403" max="6403" width="37" style="32" customWidth="1"/>
    <col min="6404" max="6404" width="7.7109375" style="32" customWidth="1"/>
    <col min="6405" max="6405" width="8.7109375" style="32" customWidth="1"/>
    <col min="6406" max="6409" width="9.7109375" style="32" customWidth="1"/>
    <col min="6410" max="6411" width="10.28515625" style="32" customWidth="1"/>
    <col min="6412" max="6412" width="24.7109375" style="32" customWidth="1"/>
    <col min="6413" max="6413" width="16" style="32" customWidth="1"/>
    <col min="6414" max="6656" width="9.140625" style="32"/>
    <col min="6657" max="6657" width="4.5703125" style="32" customWidth="1"/>
    <col min="6658" max="6658" width="9.7109375" style="32" customWidth="1"/>
    <col min="6659" max="6659" width="37" style="32" customWidth="1"/>
    <col min="6660" max="6660" width="7.7109375" style="32" customWidth="1"/>
    <col min="6661" max="6661" width="8.7109375" style="32" customWidth="1"/>
    <col min="6662" max="6665" width="9.7109375" style="32" customWidth="1"/>
    <col min="6666" max="6667" width="10.28515625" style="32" customWidth="1"/>
    <col min="6668" max="6668" width="24.7109375" style="32" customWidth="1"/>
    <col min="6669" max="6669" width="16" style="32" customWidth="1"/>
    <col min="6670" max="6912" width="9.140625" style="32"/>
    <col min="6913" max="6913" width="4.5703125" style="32" customWidth="1"/>
    <col min="6914" max="6914" width="9.7109375" style="32" customWidth="1"/>
    <col min="6915" max="6915" width="37" style="32" customWidth="1"/>
    <col min="6916" max="6916" width="7.7109375" style="32" customWidth="1"/>
    <col min="6917" max="6917" width="8.7109375" style="32" customWidth="1"/>
    <col min="6918" max="6921" width="9.7109375" style="32" customWidth="1"/>
    <col min="6922" max="6923" width="10.28515625" style="32" customWidth="1"/>
    <col min="6924" max="6924" width="24.7109375" style="32" customWidth="1"/>
    <col min="6925" max="6925" width="16" style="32" customWidth="1"/>
    <col min="6926" max="7168" width="9.140625" style="32"/>
    <col min="7169" max="7169" width="4.5703125" style="32" customWidth="1"/>
    <col min="7170" max="7170" width="9.7109375" style="32" customWidth="1"/>
    <col min="7171" max="7171" width="37" style="32" customWidth="1"/>
    <col min="7172" max="7172" width="7.7109375" style="32" customWidth="1"/>
    <col min="7173" max="7173" width="8.7109375" style="32" customWidth="1"/>
    <col min="7174" max="7177" width="9.7109375" style="32" customWidth="1"/>
    <col min="7178" max="7179" width="10.28515625" style="32" customWidth="1"/>
    <col min="7180" max="7180" width="24.7109375" style="32" customWidth="1"/>
    <col min="7181" max="7181" width="16" style="32" customWidth="1"/>
    <col min="7182" max="7424" width="9.140625" style="32"/>
    <col min="7425" max="7425" width="4.5703125" style="32" customWidth="1"/>
    <col min="7426" max="7426" width="9.7109375" style="32" customWidth="1"/>
    <col min="7427" max="7427" width="37" style="32" customWidth="1"/>
    <col min="7428" max="7428" width="7.7109375" style="32" customWidth="1"/>
    <col min="7429" max="7429" width="8.7109375" style="32" customWidth="1"/>
    <col min="7430" max="7433" width="9.7109375" style="32" customWidth="1"/>
    <col min="7434" max="7435" width="10.28515625" style="32" customWidth="1"/>
    <col min="7436" max="7436" width="24.7109375" style="32" customWidth="1"/>
    <col min="7437" max="7437" width="16" style="32" customWidth="1"/>
    <col min="7438" max="7680" width="9.140625" style="32"/>
    <col min="7681" max="7681" width="4.5703125" style="32" customWidth="1"/>
    <col min="7682" max="7682" width="9.7109375" style="32" customWidth="1"/>
    <col min="7683" max="7683" width="37" style="32" customWidth="1"/>
    <col min="7684" max="7684" width="7.7109375" style="32" customWidth="1"/>
    <col min="7685" max="7685" width="8.7109375" style="32" customWidth="1"/>
    <col min="7686" max="7689" width="9.7109375" style="32" customWidth="1"/>
    <col min="7690" max="7691" width="10.28515625" style="32" customWidth="1"/>
    <col min="7692" max="7692" width="24.7109375" style="32" customWidth="1"/>
    <col min="7693" max="7693" width="16" style="32" customWidth="1"/>
    <col min="7694" max="7936" width="9.140625" style="32"/>
    <col min="7937" max="7937" width="4.5703125" style="32" customWidth="1"/>
    <col min="7938" max="7938" width="9.7109375" style="32" customWidth="1"/>
    <col min="7939" max="7939" width="37" style="32" customWidth="1"/>
    <col min="7940" max="7940" width="7.7109375" style="32" customWidth="1"/>
    <col min="7941" max="7941" width="8.7109375" style="32" customWidth="1"/>
    <col min="7942" max="7945" width="9.7109375" style="32" customWidth="1"/>
    <col min="7946" max="7947" width="10.28515625" style="32" customWidth="1"/>
    <col min="7948" max="7948" width="24.7109375" style="32" customWidth="1"/>
    <col min="7949" max="7949" width="16" style="32" customWidth="1"/>
    <col min="7950" max="8192" width="9.140625" style="32"/>
    <col min="8193" max="8193" width="4.5703125" style="32" customWidth="1"/>
    <col min="8194" max="8194" width="9.7109375" style="32" customWidth="1"/>
    <col min="8195" max="8195" width="37" style="32" customWidth="1"/>
    <col min="8196" max="8196" width="7.7109375" style="32" customWidth="1"/>
    <col min="8197" max="8197" width="8.7109375" style="32" customWidth="1"/>
    <col min="8198" max="8201" width="9.7109375" style="32" customWidth="1"/>
    <col min="8202" max="8203" width="10.28515625" style="32" customWidth="1"/>
    <col min="8204" max="8204" width="24.7109375" style="32" customWidth="1"/>
    <col min="8205" max="8205" width="16" style="32" customWidth="1"/>
    <col min="8206" max="8448" width="9.140625" style="32"/>
    <col min="8449" max="8449" width="4.5703125" style="32" customWidth="1"/>
    <col min="8450" max="8450" width="9.7109375" style="32" customWidth="1"/>
    <col min="8451" max="8451" width="37" style="32" customWidth="1"/>
    <col min="8452" max="8452" width="7.7109375" style="32" customWidth="1"/>
    <col min="8453" max="8453" width="8.7109375" style="32" customWidth="1"/>
    <col min="8454" max="8457" width="9.7109375" style="32" customWidth="1"/>
    <col min="8458" max="8459" width="10.28515625" style="32" customWidth="1"/>
    <col min="8460" max="8460" width="24.7109375" style="32" customWidth="1"/>
    <col min="8461" max="8461" width="16" style="32" customWidth="1"/>
    <col min="8462" max="8704" width="9.140625" style="32"/>
    <col min="8705" max="8705" width="4.5703125" style="32" customWidth="1"/>
    <col min="8706" max="8706" width="9.7109375" style="32" customWidth="1"/>
    <col min="8707" max="8707" width="37" style="32" customWidth="1"/>
    <col min="8708" max="8708" width="7.7109375" style="32" customWidth="1"/>
    <col min="8709" max="8709" width="8.7109375" style="32" customWidth="1"/>
    <col min="8710" max="8713" width="9.7109375" style="32" customWidth="1"/>
    <col min="8714" max="8715" width="10.28515625" style="32" customWidth="1"/>
    <col min="8716" max="8716" width="24.7109375" style="32" customWidth="1"/>
    <col min="8717" max="8717" width="16" style="32" customWidth="1"/>
    <col min="8718" max="8960" width="9.140625" style="32"/>
    <col min="8961" max="8961" width="4.5703125" style="32" customWidth="1"/>
    <col min="8962" max="8962" width="9.7109375" style="32" customWidth="1"/>
    <col min="8963" max="8963" width="37" style="32" customWidth="1"/>
    <col min="8964" max="8964" width="7.7109375" style="32" customWidth="1"/>
    <col min="8965" max="8965" width="8.7109375" style="32" customWidth="1"/>
    <col min="8966" max="8969" width="9.7109375" style="32" customWidth="1"/>
    <col min="8970" max="8971" width="10.28515625" style="32" customWidth="1"/>
    <col min="8972" max="8972" width="24.7109375" style="32" customWidth="1"/>
    <col min="8973" max="8973" width="16" style="32" customWidth="1"/>
    <col min="8974" max="9216" width="9.140625" style="32"/>
    <col min="9217" max="9217" width="4.5703125" style="32" customWidth="1"/>
    <col min="9218" max="9218" width="9.7109375" style="32" customWidth="1"/>
    <col min="9219" max="9219" width="37" style="32" customWidth="1"/>
    <col min="9220" max="9220" width="7.7109375" style="32" customWidth="1"/>
    <col min="9221" max="9221" width="8.7109375" style="32" customWidth="1"/>
    <col min="9222" max="9225" width="9.7109375" style="32" customWidth="1"/>
    <col min="9226" max="9227" width="10.28515625" style="32" customWidth="1"/>
    <col min="9228" max="9228" width="24.7109375" style="32" customWidth="1"/>
    <col min="9229" max="9229" width="16" style="32" customWidth="1"/>
    <col min="9230" max="9472" width="9.140625" style="32"/>
    <col min="9473" max="9473" width="4.5703125" style="32" customWidth="1"/>
    <col min="9474" max="9474" width="9.7109375" style="32" customWidth="1"/>
    <col min="9475" max="9475" width="37" style="32" customWidth="1"/>
    <col min="9476" max="9476" width="7.7109375" style="32" customWidth="1"/>
    <col min="9477" max="9477" width="8.7109375" style="32" customWidth="1"/>
    <col min="9478" max="9481" width="9.7109375" style="32" customWidth="1"/>
    <col min="9482" max="9483" width="10.28515625" style="32" customWidth="1"/>
    <col min="9484" max="9484" width="24.7109375" style="32" customWidth="1"/>
    <col min="9485" max="9485" width="16" style="32" customWidth="1"/>
    <col min="9486" max="9728" width="9.140625" style="32"/>
    <col min="9729" max="9729" width="4.5703125" style="32" customWidth="1"/>
    <col min="9730" max="9730" width="9.7109375" style="32" customWidth="1"/>
    <col min="9731" max="9731" width="37" style="32" customWidth="1"/>
    <col min="9732" max="9732" width="7.7109375" style="32" customWidth="1"/>
    <col min="9733" max="9733" width="8.7109375" style="32" customWidth="1"/>
    <col min="9734" max="9737" width="9.7109375" style="32" customWidth="1"/>
    <col min="9738" max="9739" width="10.28515625" style="32" customWidth="1"/>
    <col min="9740" max="9740" width="24.7109375" style="32" customWidth="1"/>
    <col min="9741" max="9741" width="16" style="32" customWidth="1"/>
    <col min="9742" max="9984" width="9.140625" style="32"/>
    <col min="9985" max="9985" width="4.5703125" style="32" customWidth="1"/>
    <col min="9986" max="9986" width="9.7109375" style="32" customWidth="1"/>
    <col min="9987" max="9987" width="37" style="32" customWidth="1"/>
    <col min="9988" max="9988" width="7.7109375" style="32" customWidth="1"/>
    <col min="9989" max="9989" width="8.7109375" style="32" customWidth="1"/>
    <col min="9990" max="9993" width="9.7109375" style="32" customWidth="1"/>
    <col min="9994" max="9995" width="10.28515625" style="32" customWidth="1"/>
    <col min="9996" max="9996" width="24.7109375" style="32" customWidth="1"/>
    <col min="9997" max="9997" width="16" style="32" customWidth="1"/>
    <col min="9998" max="10240" width="9.140625" style="32"/>
    <col min="10241" max="10241" width="4.5703125" style="32" customWidth="1"/>
    <col min="10242" max="10242" width="9.7109375" style="32" customWidth="1"/>
    <col min="10243" max="10243" width="37" style="32" customWidth="1"/>
    <col min="10244" max="10244" width="7.7109375" style="32" customWidth="1"/>
    <col min="10245" max="10245" width="8.7109375" style="32" customWidth="1"/>
    <col min="10246" max="10249" width="9.7109375" style="32" customWidth="1"/>
    <col min="10250" max="10251" width="10.28515625" style="32" customWidth="1"/>
    <col min="10252" max="10252" width="24.7109375" style="32" customWidth="1"/>
    <col min="10253" max="10253" width="16" style="32" customWidth="1"/>
    <col min="10254" max="10496" width="9.140625" style="32"/>
    <col min="10497" max="10497" width="4.5703125" style="32" customWidth="1"/>
    <col min="10498" max="10498" width="9.7109375" style="32" customWidth="1"/>
    <col min="10499" max="10499" width="37" style="32" customWidth="1"/>
    <col min="10500" max="10500" width="7.7109375" style="32" customWidth="1"/>
    <col min="10501" max="10501" width="8.7109375" style="32" customWidth="1"/>
    <col min="10502" max="10505" width="9.7109375" style="32" customWidth="1"/>
    <col min="10506" max="10507" width="10.28515625" style="32" customWidth="1"/>
    <col min="10508" max="10508" width="24.7109375" style="32" customWidth="1"/>
    <col min="10509" max="10509" width="16" style="32" customWidth="1"/>
    <col min="10510" max="10752" width="9.140625" style="32"/>
    <col min="10753" max="10753" width="4.5703125" style="32" customWidth="1"/>
    <col min="10754" max="10754" width="9.7109375" style="32" customWidth="1"/>
    <col min="10755" max="10755" width="37" style="32" customWidth="1"/>
    <col min="10756" max="10756" width="7.7109375" style="32" customWidth="1"/>
    <col min="10757" max="10757" width="8.7109375" style="32" customWidth="1"/>
    <col min="10758" max="10761" width="9.7109375" style="32" customWidth="1"/>
    <col min="10762" max="10763" width="10.28515625" style="32" customWidth="1"/>
    <col min="10764" max="10764" width="24.7109375" style="32" customWidth="1"/>
    <col min="10765" max="10765" width="16" style="32" customWidth="1"/>
    <col min="10766" max="11008" width="9.140625" style="32"/>
    <col min="11009" max="11009" width="4.5703125" style="32" customWidth="1"/>
    <col min="11010" max="11010" width="9.7109375" style="32" customWidth="1"/>
    <col min="11011" max="11011" width="37" style="32" customWidth="1"/>
    <col min="11012" max="11012" width="7.7109375" style="32" customWidth="1"/>
    <col min="11013" max="11013" width="8.7109375" style="32" customWidth="1"/>
    <col min="11014" max="11017" width="9.7109375" style="32" customWidth="1"/>
    <col min="11018" max="11019" width="10.28515625" style="32" customWidth="1"/>
    <col min="11020" max="11020" width="24.7109375" style="32" customWidth="1"/>
    <col min="11021" max="11021" width="16" style="32" customWidth="1"/>
    <col min="11022" max="11264" width="9.140625" style="32"/>
    <col min="11265" max="11265" width="4.5703125" style="32" customWidth="1"/>
    <col min="11266" max="11266" width="9.7109375" style="32" customWidth="1"/>
    <col min="11267" max="11267" width="37" style="32" customWidth="1"/>
    <col min="11268" max="11268" width="7.7109375" style="32" customWidth="1"/>
    <col min="11269" max="11269" width="8.7109375" style="32" customWidth="1"/>
    <col min="11270" max="11273" width="9.7109375" style="32" customWidth="1"/>
    <col min="11274" max="11275" width="10.28515625" style="32" customWidth="1"/>
    <col min="11276" max="11276" width="24.7109375" style="32" customWidth="1"/>
    <col min="11277" max="11277" width="16" style="32" customWidth="1"/>
    <col min="11278" max="11520" width="9.140625" style="32"/>
    <col min="11521" max="11521" width="4.5703125" style="32" customWidth="1"/>
    <col min="11522" max="11522" width="9.7109375" style="32" customWidth="1"/>
    <col min="11523" max="11523" width="37" style="32" customWidth="1"/>
    <col min="11524" max="11524" width="7.7109375" style="32" customWidth="1"/>
    <col min="11525" max="11525" width="8.7109375" style="32" customWidth="1"/>
    <col min="11526" max="11529" width="9.7109375" style="32" customWidth="1"/>
    <col min="11530" max="11531" width="10.28515625" style="32" customWidth="1"/>
    <col min="11532" max="11532" width="24.7109375" style="32" customWidth="1"/>
    <col min="11533" max="11533" width="16" style="32" customWidth="1"/>
    <col min="11534" max="11776" width="9.140625" style="32"/>
    <col min="11777" max="11777" width="4.5703125" style="32" customWidth="1"/>
    <col min="11778" max="11778" width="9.7109375" style="32" customWidth="1"/>
    <col min="11779" max="11779" width="37" style="32" customWidth="1"/>
    <col min="11780" max="11780" width="7.7109375" style="32" customWidth="1"/>
    <col min="11781" max="11781" width="8.7109375" style="32" customWidth="1"/>
    <col min="11782" max="11785" width="9.7109375" style="32" customWidth="1"/>
    <col min="11786" max="11787" width="10.28515625" style="32" customWidth="1"/>
    <col min="11788" max="11788" width="24.7109375" style="32" customWidth="1"/>
    <col min="11789" max="11789" width="16" style="32" customWidth="1"/>
    <col min="11790" max="12032" width="9.140625" style="32"/>
    <col min="12033" max="12033" width="4.5703125" style="32" customWidth="1"/>
    <col min="12034" max="12034" width="9.7109375" style="32" customWidth="1"/>
    <col min="12035" max="12035" width="37" style="32" customWidth="1"/>
    <col min="12036" max="12036" width="7.7109375" style="32" customWidth="1"/>
    <col min="12037" max="12037" width="8.7109375" style="32" customWidth="1"/>
    <col min="12038" max="12041" width="9.7109375" style="32" customWidth="1"/>
    <col min="12042" max="12043" width="10.28515625" style="32" customWidth="1"/>
    <col min="12044" max="12044" width="24.7109375" style="32" customWidth="1"/>
    <col min="12045" max="12045" width="16" style="32" customWidth="1"/>
    <col min="12046" max="12288" width="9.140625" style="32"/>
    <col min="12289" max="12289" width="4.5703125" style="32" customWidth="1"/>
    <col min="12290" max="12290" width="9.7109375" style="32" customWidth="1"/>
    <col min="12291" max="12291" width="37" style="32" customWidth="1"/>
    <col min="12292" max="12292" width="7.7109375" style="32" customWidth="1"/>
    <col min="12293" max="12293" width="8.7109375" style="32" customWidth="1"/>
    <col min="12294" max="12297" width="9.7109375" style="32" customWidth="1"/>
    <col min="12298" max="12299" width="10.28515625" style="32" customWidth="1"/>
    <col min="12300" max="12300" width="24.7109375" style="32" customWidth="1"/>
    <col min="12301" max="12301" width="16" style="32" customWidth="1"/>
    <col min="12302" max="12544" width="9.140625" style="32"/>
    <col min="12545" max="12545" width="4.5703125" style="32" customWidth="1"/>
    <col min="12546" max="12546" width="9.7109375" style="32" customWidth="1"/>
    <col min="12547" max="12547" width="37" style="32" customWidth="1"/>
    <col min="12548" max="12548" width="7.7109375" style="32" customWidth="1"/>
    <col min="12549" max="12549" width="8.7109375" style="32" customWidth="1"/>
    <col min="12550" max="12553" width="9.7109375" style="32" customWidth="1"/>
    <col min="12554" max="12555" width="10.28515625" style="32" customWidth="1"/>
    <col min="12556" max="12556" width="24.7109375" style="32" customWidth="1"/>
    <col min="12557" max="12557" width="16" style="32" customWidth="1"/>
    <col min="12558" max="12800" width="9.140625" style="32"/>
    <col min="12801" max="12801" width="4.5703125" style="32" customWidth="1"/>
    <col min="12802" max="12802" width="9.7109375" style="32" customWidth="1"/>
    <col min="12803" max="12803" width="37" style="32" customWidth="1"/>
    <col min="12804" max="12804" width="7.7109375" style="32" customWidth="1"/>
    <col min="12805" max="12805" width="8.7109375" style="32" customWidth="1"/>
    <col min="12806" max="12809" width="9.7109375" style="32" customWidth="1"/>
    <col min="12810" max="12811" width="10.28515625" style="32" customWidth="1"/>
    <col min="12812" max="12812" width="24.7109375" style="32" customWidth="1"/>
    <col min="12813" max="12813" width="16" style="32" customWidth="1"/>
    <col min="12814" max="13056" width="9.140625" style="32"/>
    <col min="13057" max="13057" width="4.5703125" style="32" customWidth="1"/>
    <col min="13058" max="13058" width="9.7109375" style="32" customWidth="1"/>
    <col min="13059" max="13059" width="37" style="32" customWidth="1"/>
    <col min="13060" max="13060" width="7.7109375" style="32" customWidth="1"/>
    <col min="13061" max="13061" width="8.7109375" style="32" customWidth="1"/>
    <col min="13062" max="13065" width="9.7109375" style="32" customWidth="1"/>
    <col min="13066" max="13067" width="10.28515625" style="32" customWidth="1"/>
    <col min="13068" max="13068" width="24.7109375" style="32" customWidth="1"/>
    <col min="13069" max="13069" width="16" style="32" customWidth="1"/>
    <col min="13070" max="13312" width="9.140625" style="32"/>
    <col min="13313" max="13313" width="4.5703125" style="32" customWidth="1"/>
    <col min="13314" max="13314" width="9.7109375" style="32" customWidth="1"/>
    <col min="13315" max="13315" width="37" style="32" customWidth="1"/>
    <col min="13316" max="13316" width="7.7109375" style="32" customWidth="1"/>
    <col min="13317" max="13317" width="8.7109375" style="32" customWidth="1"/>
    <col min="13318" max="13321" width="9.7109375" style="32" customWidth="1"/>
    <col min="13322" max="13323" width="10.28515625" style="32" customWidth="1"/>
    <col min="13324" max="13324" width="24.7109375" style="32" customWidth="1"/>
    <col min="13325" max="13325" width="16" style="32" customWidth="1"/>
    <col min="13326" max="13568" width="9.140625" style="32"/>
    <col min="13569" max="13569" width="4.5703125" style="32" customWidth="1"/>
    <col min="13570" max="13570" width="9.7109375" style="32" customWidth="1"/>
    <col min="13571" max="13571" width="37" style="32" customWidth="1"/>
    <col min="13572" max="13572" width="7.7109375" style="32" customWidth="1"/>
    <col min="13573" max="13573" width="8.7109375" style="32" customWidth="1"/>
    <col min="13574" max="13577" width="9.7109375" style="32" customWidth="1"/>
    <col min="13578" max="13579" width="10.28515625" style="32" customWidth="1"/>
    <col min="13580" max="13580" width="24.7109375" style="32" customWidth="1"/>
    <col min="13581" max="13581" width="16" style="32" customWidth="1"/>
    <col min="13582" max="13824" width="9.140625" style="32"/>
    <col min="13825" max="13825" width="4.5703125" style="32" customWidth="1"/>
    <col min="13826" max="13826" width="9.7109375" style="32" customWidth="1"/>
    <col min="13827" max="13827" width="37" style="32" customWidth="1"/>
    <col min="13828" max="13828" width="7.7109375" style="32" customWidth="1"/>
    <col min="13829" max="13829" width="8.7109375" style="32" customWidth="1"/>
    <col min="13830" max="13833" width="9.7109375" style="32" customWidth="1"/>
    <col min="13834" max="13835" width="10.28515625" style="32" customWidth="1"/>
    <col min="13836" max="13836" width="24.7109375" style="32" customWidth="1"/>
    <col min="13837" max="13837" width="16" style="32" customWidth="1"/>
    <col min="13838" max="14080" width="9.140625" style="32"/>
    <col min="14081" max="14081" width="4.5703125" style="32" customWidth="1"/>
    <col min="14082" max="14082" width="9.7109375" style="32" customWidth="1"/>
    <col min="14083" max="14083" width="37" style="32" customWidth="1"/>
    <col min="14084" max="14084" width="7.7109375" style="32" customWidth="1"/>
    <col min="14085" max="14085" width="8.7109375" style="32" customWidth="1"/>
    <col min="14086" max="14089" width="9.7109375" style="32" customWidth="1"/>
    <col min="14090" max="14091" width="10.28515625" style="32" customWidth="1"/>
    <col min="14092" max="14092" width="24.7109375" style="32" customWidth="1"/>
    <col min="14093" max="14093" width="16" style="32" customWidth="1"/>
    <col min="14094" max="14336" width="9.140625" style="32"/>
    <col min="14337" max="14337" width="4.5703125" style="32" customWidth="1"/>
    <col min="14338" max="14338" width="9.7109375" style="32" customWidth="1"/>
    <col min="14339" max="14339" width="37" style="32" customWidth="1"/>
    <col min="14340" max="14340" width="7.7109375" style="32" customWidth="1"/>
    <col min="14341" max="14341" width="8.7109375" style="32" customWidth="1"/>
    <col min="14342" max="14345" width="9.7109375" style="32" customWidth="1"/>
    <col min="14346" max="14347" width="10.28515625" style="32" customWidth="1"/>
    <col min="14348" max="14348" width="24.7109375" style="32" customWidth="1"/>
    <col min="14349" max="14349" width="16" style="32" customWidth="1"/>
    <col min="14350" max="14592" width="9.140625" style="32"/>
    <col min="14593" max="14593" width="4.5703125" style="32" customWidth="1"/>
    <col min="14594" max="14594" width="9.7109375" style="32" customWidth="1"/>
    <col min="14595" max="14595" width="37" style="32" customWidth="1"/>
    <col min="14596" max="14596" width="7.7109375" style="32" customWidth="1"/>
    <col min="14597" max="14597" width="8.7109375" style="32" customWidth="1"/>
    <col min="14598" max="14601" width="9.7109375" style="32" customWidth="1"/>
    <col min="14602" max="14603" width="10.28515625" style="32" customWidth="1"/>
    <col min="14604" max="14604" width="24.7109375" style="32" customWidth="1"/>
    <col min="14605" max="14605" width="16" style="32" customWidth="1"/>
    <col min="14606" max="14848" width="9.140625" style="32"/>
    <col min="14849" max="14849" width="4.5703125" style="32" customWidth="1"/>
    <col min="14850" max="14850" width="9.7109375" style="32" customWidth="1"/>
    <col min="14851" max="14851" width="37" style="32" customWidth="1"/>
    <col min="14852" max="14852" width="7.7109375" style="32" customWidth="1"/>
    <col min="14853" max="14853" width="8.7109375" style="32" customWidth="1"/>
    <col min="14854" max="14857" width="9.7109375" style="32" customWidth="1"/>
    <col min="14858" max="14859" width="10.28515625" style="32" customWidth="1"/>
    <col min="14860" max="14860" width="24.7109375" style="32" customWidth="1"/>
    <col min="14861" max="14861" width="16" style="32" customWidth="1"/>
    <col min="14862" max="15104" width="9.140625" style="32"/>
    <col min="15105" max="15105" width="4.5703125" style="32" customWidth="1"/>
    <col min="15106" max="15106" width="9.7109375" style="32" customWidth="1"/>
    <col min="15107" max="15107" width="37" style="32" customWidth="1"/>
    <col min="15108" max="15108" width="7.7109375" style="32" customWidth="1"/>
    <col min="15109" max="15109" width="8.7109375" style="32" customWidth="1"/>
    <col min="15110" max="15113" width="9.7109375" style="32" customWidth="1"/>
    <col min="15114" max="15115" width="10.28515625" style="32" customWidth="1"/>
    <col min="15116" max="15116" width="24.7109375" style="32" customWidth="1"/>
    <col min="15117" max="15117" width="16" style="32" customWidth="1"/>
    <col min="15118" max="15360" width="9.140625" style="32"/>
    <col min="15361" max="15361" width="4.5703125" style="32" customWidth="1"/>
    <col min="15362" max="15362" width="9.7109375" style="32" customWidth="1"/>
    <col min="15363" max="15363" width="37" style="32" customWidth="1"/>
    <col min="15364" max="15364" width="7.7109375" style="32" customWidth="1"/>
    <col min="15365" max="15365" width="8.7109375" style="32" customWidth="1"/>
    <col min="15366" max="15369" width="9.7109375" style="32" customWidth="1"/>
    <col min="15370" max="15371" width="10.28515625" style="32" customWidth="1"/>
    <col min="15372" max="15372" width="24.7109375" style="32" customWidth="1"/>
    <col min="15373" max="15373" width="16" style="32" customWidth="1"/>
    <col min="15374" max="15616" width="9.140625" style="32"/>
    <col min="15617" max="15617" width="4.5703125" style="32" customWidth="1"/>
    <col min="15618" max="15618" width="9.7109375" style="32" customWidth="1"/>
    <col min="15619" max="15619" width="37" style="32" customWidth="1"/>
    <col min="15620" max="15620" width="7.7109375" style="32" customWidth="1"/>
    <col min="15621" max="15621" width="8.7109375" style="32" customWidth="1"/>
    <col min="15622" max="15625" width="9.7109375" style="32" customWidth="1"/>
    <col min="15626" max="15627" width="10.28515625" style="32" customWidth="1"/>
    <col min="15628" max="15628" width="24.7109375" style="32" customWidth="1"/>
    <col min="15629" max="15629" width="16" style="32" customWidth="1"/>
    <col min="15630" max="15872" width="9.140625" style="32"/>
    <col min="15873" max="15873" width="4.5703125" style="32" customWidth="1"/>
    <col min="15874" max="15874" width="9.7109375" style="32" customWidth="1"/>
    <col min="15875" max="15875" width="37" style="32" customWidth="1"/>
    <col min="15876" max="15876" width="7.7109375" style="32" customWidth="1"/>
    <col min="15877" max="15877" width="8.7109375" style="32" customWidth="1"/>
    <col min="15878" max="15881" width="9.7109375" style="32" customWidth="1"/>
    <col min="15882" max="15883" width="10.28515625" style="32" customWidth="1"/>
    <col min="15884" max="15884" width="24.7109375" style="32" customWidth="1"/>
    <col min="15885" max="15885" width="16" style="32" customWidth="1"/>
    <col min="15886" max="16128" width="9.140625" style="32"/>
    <col min="16129" max="16129" width="4.5703125" style="32" customWidth="1"/>
    <col min="16130" max="16130" width="9.7109375" style="32" customWidth="1"/>
    <col min="16131" max="16131" width="37" style="32" customWidth="1"/>
    <col min="16132" max="16132" width="7.7109375" style="32" customWidth="1"/>
    <col min="16133" max="16133" width="8.7109375" style="32" customWidth="1"/>
    <col min="16134" max="16137" width="9.7109375" style="32" customWidth="1"/>
    <col min="16138" max="16139" width="10.28515625" style="32" customWidth="1"/>
    <col min="16140" max="16140" width="24.7109375" style="32" customWidth="1"/>
    <col min="16141" max="16141" width="16" style="32" customWidth="1"/>
    <col min="16142" max="16384" width="9.140625" style="32"/>
  </cols>
  <sheetData>
    <row r="1" spans="1:13" ht="25.5" x14ac:dyDescent="0.2">
      <c r="A1" s="33" t="s">
        <v>29</v>
      </c>
      <c r="B1" s="33" t="s">
        <v>41</v>
      </c>
      <c r="C1" s="33" t="s">
        <v>42</v>
      </c>
      <c r="D1" s="34" t="s">
        <v>43</v>
      </c>
      <c r="E1" s="34" t="s">
        <v>44</v>
      </c>
      <c r="F1" s="34" t="s">
        <v>45</v>
      </c>
      <c r="G1" s="40" t="s">
        <v>46</v>
      </c>
      <c r="H1" s="40" t="s">
        <v>47</v>
      </c>
      <c r="I1" s="40" t="s">
        <v>48</v>
      </c>
      <c r="J1" s="40" t="s">
        <v>49</v>
      </c>
      <c r="K1" s="40" t="s">
        <v>50</v>
      </c>
      <c r="L1" s="34" t="s">
        <v>51</v>
      </c>
      <c r="M1" s="34" t="s">
        <v>52</v>
      </c>
    </row>
    <row r="2" spans="1:13" ht="51" x14ac:dyDescent="0.2">
      <c r="A2" s="35">
        <v>1</v>
      </c>
      <c r="B2" s="36" t="s">
        <v>364</v>
      </c>
      <c r="C2" s="35" t="s">
        <v>365</v>
      </c>
      <c r="D2" s="36">
        <v>1.45</v>
      </c>
      <c r="E2" s="35" t="s">
        <v>366</v>
      </c>
      <c r="F2" s="35">
        <v>8.76</v>
      </c>
      <c r="G2" s="41">
        <v>0</v>
      </c>
      <c r="H2" s="41">
        <v>0</v>
      </c>
      <c r="I2" s="41">
        <v>0</v>
      </c>
      <c r="J2" s="44">
        <f>ROUND(G2*D2,0)</f>
        <v>0</v>
      </c>
      <c r="K2" s="44">
        <f>ROUND((H2+I2)*D2,0)</f>
        <v>0</v>
      </c>
      <c r="L2" s="37" t="s">
        <v>56</v>
      </c>
      <c r="M2" s="37" t="s">
        <v>367</v>
      </c>
    </row>
    <row r="3" spans="1:13" ht="76.5" x14ac:dyDescent="0.2">
      <c r="A3" s="35">
        <v>2</v>
      </c>
      <c r="B3" s="36" t="s">
        <v>368</v>
      </c>
      <c r="C3" s="35" t="s">
        <v>369</v>
      </c>
      <c r="D3" s="36">
        <v>145</v>
      </c>
      <c r="E3" s="35" t="s">
        <v>344</v>
      </c>
      <c r="F3" s="35">
        <v>0.2</v>
      </c>
      <c r="G3" s="41">
        <v>0</v>
      </c>
      <c r="H3" s="41">
        <v>0</v>
      </c>
      <c r="I3" s="41">
        <v>0</v>
      </c>
      <c r="J3" s="44">
        <f>ROUND(G3*D3,0)</f>
        <v>0</v>
      </c>
      <c r="K3" s="44">
        <f>ROUND((H3+I3)*D3,0)</f>
        <v>0</v>
      </c>
      <c r="L3" s="37" t="s">
        <v>56</v>
      </c>
      <c r="M3" s="37" t="s">
        <v>370</v>
      </c>
    </row>
    <row r="4" spans="1:13" ht="89.25" x14ac:dyDescent="0.2">
      <c r="A4" s="35">
        <v>3</v>
      </c>
      <c r="B4" s="36" t="s">
        <v>371</v>
      </c>
      <c r="C4" s="35" t="s">
        <v>372</v>
      </c>
      <c r="D4" s="36">
        <v>145</v>
      </c>
      <c r="E4" s="35" t="s">
        <v>344</v>
      </c>
      <c r="F4" s="35">
        <v>0.11</v>
      </c>
      <c r="G4" s="41">
        <v>0</v>
      </c>
      <c r="H4" s="41">
        <v>0</v>
      </c>
      <c r="I4" s="41">
        <v>0</v>
      </c>
      <c r="J4" s="44">
        <f>ROUND(G4*D4,0)</f>
        <v>0</v>
      </c>
      <c r="K4" s="44">
        <f>ROUND((H4+I4)*D4,0)</f>
        <v>0</v>
      </c>
      <c r="L4" s="37" t="s">
        <v>56</v>
      </c>
      <c r="M4" s="37" t="s">
        <v>373</v>
      </c>
    </row>
    <row r="5" spans="1:13" s="38" customFormat="1" ht="14.25" x14ac:dyDescent="0.2">
      <c r="C5" s="38" t="s">
        <v>57</v>
      </c>
      <c r="G5" s="42"/>
      <c r="H5" s="42"/>
      <c r="I5" s="42"/>
      <c r="J5" s="45">
        <f>ROUND(SUM(J2:J4),0)</f>
        <v>0</v>
      </c>
      <c r="K5" s="45">
        <f>ROUND(SUM(K2:K4),0)</f>
        <v>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J9" sqref="J9"/>
    </sheetView>
  </sheetViews>
  <sheetFormatPr defaultRowHeight="12.75" x14ac:dyDescent="0.2"/>
  <cols>
    <col min="1" max="1" width="4.5703125" style="32" customWidth="1"/>
    <col min="2" max="2" width="9.7109375" style="32" customWidth="1"/>
    <col min="3" max="3" width="37" style="32" customWidth="1"/>
    <col min="4" max="4" width="7.7109375" style="32" customWidth="1"/>
    <col min="5" max="5" width="8.7109375" style="32" customWidth="1"/>
    <col min="6" max="6" width="9.7109375" style="32" customWidth="1"/>
    <col min="7" max="9" width="9.7109375" style="43" customWidth="1"/>
    <col min="10" max="11" width="10.28515625" style="43" customWidth="1"/>
    <col min="12" max="12" width="24.7109375" style="32" customWidth="1"/>
    <col min="13" max="13" width="16" style="32" customWidth="1"/>
    <col min="14" max="256" width="9.140625" style="32"/>
    <col min="257" max="257" width="4.5703125" style="32" customWidth="1"/>
    <col min="258" max="258" width="9.7109375" style="32" customWidth="1"/>
    <col min="259" max="259" width="37" style="32" customWidth="1"/>
    <col min="260" max="260" width="7.7109375" style="32" customWidth="1"/>
    <col min="261" max="261" width="8.7109375" style="32" customWidth="1"/>
    <col min="262" max="265" width="9.7109375" style="32" customWidth="1"/>
    <col min="266" max="267" width="10.28515625" style="32" customWidth="1"/>
    <col min="268" max="268" width="24.7109375" style="32" customWidth="1"/>
    <col min="269" max="269" width="16" style="32" customWidth="1"/>
    <col min="270" max="512" width="9.140625" style="32"/>
    <col min="513" max="513" width="4.5703125" style="32" customWidth="1"/>
    <col min="514" max="514" width="9.7109375" style="32" customWidth="1"/>
    <col min="515" max="515" width="37" style="32" customWidth="1"/>
    <col min="516" max="516" width="7.7109375" style="32" customWidth="1"/>
    <col min="517" max="517" width="8.7109375" style="32" customWidth="1"/>
    <col min="518" max="521" width="9.7109375" style="32" customWidth="1"/>
    <col min="522" max="523" width="10.28515625" style="32" customWidth="1"/>
    <col min="524" max="524" width="24.7109375" style="32" customWidth="1"/>
    <col min="525" max="525" width="16" style="32" customWidth="1"/>
    <col min="526" max="768" width="9.140625" style="32"/>
    <col min="769" max="769" width="4.5703125" style="32" customWidth="1"/>
    <col min="770" max="770" width="9.7109375" style="32" customWidth="1"/>
    <col min="771" max="771" width="37" style="32" customWidth="1"/>
    <col min="772" max="772" width="7.7109375" style="32" customWidth="1"/>
    <col min="773" max="773" width="8.7109375" style="32" customWidth="1"/>
    <col min="774" max="777" width="9.7109375" style="32" customWidth="1"/>
    <col min="778" max="779" width="10.28515625" style="32" customWidth="1"/>
    <col min="780" max="780" width="24.7109375" style="32" customWidth="1"/>
    <col min="781" max="781" width="16" style="32" customWidth="1"/>
    <col min="782" max="1024" width="9.140625" style="32"/>
    <col min="1025" max="1025" width="4.5703125" style="32" customWidth="1"/>
    <col min="1026" max="1026" width="9.7109375" style="32" customWidth="1"/>
    <col min="1027" max="1027" width="37" style="32" customWidth="1"/>
    <col min="1028" max="1028" width="7.7109375" style="32" customWidth="1"/>
    <col min="1029" max="1029" width="8.7109375" style="32" customWidth="1"/>
    <col min="1030" max="1033" width="9.7109375" style="32" customWidth="1"/>
    <col min="1034" max="1035" width="10.28515625" style="32" customWidth="1"/>
    <col min="1036" max="1036" width="24.7109375" style="32" customWidth="1"/>
    <col min="1037" max="1037" width="16" style="32" customWidth="1"/>
    <col min="1038" max="1280" width="9.140625" style="32"/>
    <col min="1281" max="1281" width="4.5703125" style="32" customWidth="1"/>
    <col min="1282" max="1282" width="9.7109375" style="32" customWidth="1"/>
    <col min="1283" max="1283" width="37" style="32" customWidth="1"/>
    <col min="1284" max="1284" width="7.7109375" style="32" customWidth="1"/>
    <col min="1285" max="1285" width="8.7109375" style="32" customWidth="1"/>
    <col min="1286" max="1289" width="9.7109375" style="32" customWidth="1"/>
    <col min="1290" max="1291" width="10.28515625" style="32" customWidth="1"/>
    <col min="1292" max="1292" width="24.7109375" style="32" customWidth="1"/>
    <col min="1293" max="1293" width="16" style="32" customWidth="1"/>
    <col min="1294" max="1536" width="9.140625" style="32"/>
    <col min="1537" max="1537" width="4.5703125" style="32" customWidth="1"/>
    <col min="1538" max="1538" width="9.7109375" style="32" customWidth="1"/>
    <col min="1539" max="1539" width="37" style="32" customWidth="1"/>
    <col min="1540" max="1540" width="7.7109375" style="32" customWidth="1"/>
    <col min="1541" max="1541" width="8.7109375" style="32" customWidth="1"/>
    <col min="1542" max="1545" width="9.7109375" style="32" customWidth="1"/>
    <col min="1546" max="1547" width="10.28515625" style="32" customWidth="1"/>
    <col min="1548" max="1548" width="24.7109375" style="32" customWidth="1"/>
    <col min="1549" max="1549" width="16" style="32" customWidth="1"/>
    <col min="1550" max="1792" width="9.140625" style="32"/>
    <col min="1793" max="1793" width="4.5703125" style="32" customWidth="1"/>
    <col min="1794" max="1794" width="9.7109375" style="32" customWidth="1"/>
    <col min="1795" max="1795" width="37" style="32" customWidth="1"/>
    <col min="1796" max="1796" width="7.7109375" style="32" customWidth="1"/>
    <col min="1797" max="1797" width="8.7109375" style="32" customWidth="1"/>
    <col min="1798" max="1801" width="9.7109375" style="32" customWidth="1"/>
    <col min="1802" max="1803" width="10.28515625" style="32" customWidth="1"/>
    <col min="1804" max="1804" width="24.7109375" style="32" customWidth="1"/>
    <col min="1805" max="1805" width="16" style="32" customWidth="1"/>
    <col min="1806" max="2048" width="9.140625" style="32"/>
    <col min="2049" max="2049" width="4.5703125" style="32" customWidth="1"/>
    <col min="2050" max="2050" width="9.7109375" style="32" customWidth="1"/>
    <col min="2051" max="2051" width="37" style="32" customWidth="1"/>
    <col min="2052" max="2052" width="7.7109375" style="32" customWidth="1"/>
    <col min="2053" max="2053" width="8.7109375" style="32" customWidth="1"/>
    <col min="2054" max="2057" width="9.7109375" style="32" customWidth="1"/>
    <col min="2058" max="2059" width="10.28515625" style="32" customWidth="1"/>
    <col min="2060" max="2060" width="24.7109375" style="32" customWidth="1"/>
    <col min="2061" max="2061" width="16" style="32" customWidth="1"/>
    <col min="2062" max="2304" width="9.140625" style="32"/>
    <col min="2305" max="2305" width="4.5703125" style="32" customWidth="1"/>
    <col min="2306" max="2306" width="9.7109375" style="32" customWidth="1"/>
    <col min="2307" max="2307" width="37" style="32" customWidth="1"/>
    <col min="2308" max="2308" width="7.7109375" style="32" customWidth="1"/>
    <col min="2309" max="2309" width="8.7109375" style="32" customWidth="1"/>
    <col min="2310" max="2313" width="9.7109375" style="32" customWidth="1"/>
    <col min="2314" max="2315" width="10.28515625" style="32" customWidth="1"/>
    <col min="2316" max="2316" width="24.7109375" style="32" customWidth="1"/>
    <col min="2317" max="2317" width="16" style="32" customWidth="1"/>
    <col min="2318" max="2560" width="9.140625" style="32"/>
    <col min="2561" max="2561" width="4.5703125" style="32" customWidth="1"/>
    <col min="2562" max="2562" width="9.7109375" style="32" customWidth="1"/>
    <col min="2563" max="2563" width="37" style="32" customWidth="1"/>
    <col min="2564" max="2564" width="7.7109375" style="32" customWidth="1"/>
    <col min="2565" max="2565" width="8.7109375" style="32" customWidth="1"/>
    <col min="2566" max="2569" width="9.7109375" style="32" customWidth="1"/>
    <col min="2570" max="2571" width="10.28515625" style="32" customWidth="1"/>
    <col min="2572" max="2572" width="24.7109375" style="32" customWidth="1"/>
    <col min="2573" max="2573" width="16" style="32" customWidth="1"/>
    <col min="2574" max="2816" width="9.140625" style="32"/>
    <col min="2817" max="2817" width="4.5703125" style="32" customWidth="1"/>
    <col min="2818" max="2818" width="9.7109375" style="32" customWidth="1"/>
    <col min="2819" max="2819" width="37" style="32" customWidth="1"/>
    <col min="2820" max="2820" width="7.7109375" style="32" customWidth="1"/>
    <col min="2821" max="2821" width="8.7109375" style="32" customWidth="1"/>
    <col min="2822" max="2825" width="9.7109375" style="32" customWidth="1"/>
    <col min="2826" max="2827" width="10.28515625" style="32" customWidth="1"/>
    <col min="2828" max="2828" width="24.7109375" style="32" customWidth="1"/>
    <col min="2829" max="2829" width="16" style="32" customWidth="1"/>
    <col min="2830" max="3072" width="9.140625" style="32"/>
    <col min="3073" max="3073" width="4.5703125" style="32" customWidth="1"/>
    <col min="3074" max="3074" width="9.7109375" style="32" customWidth="1"/>
    <col min="3075" max="3075" width="37" style="32" customWidth="1"/>
    <col min="3076" max="3076" width="7.7109375" style="32" customWidth="1"/>
    <col min="3077" max="3077" width="8.7109375" style="32" customWidth="1"/>
    <col min="3078" max="3081" width="9.7109375" style="32" customWidth="1"/>
    <col min="3082" max="3083" width="10.28515625" style="32" customWidth="1"/>
    <col min="3084" max="3084" width="24.7109375" style="32" customWidth="1"/>
    <col min="3085" max="3085" width="16" style="32" customWidth="1"/>
    <col min="3086" max="3328" width="9.140625" style="32"/>
    <col min="3329" max="3329" width="4.5703125" style="32" customWidth="1"/>
    <col min="3330" max="3330" width="9.7109375" style="32" customWidth="1"/>
    <col min="3331" max="3331" width="37" style="32" customWidth="1"/>
    <col min="3332" max="3332" width="7.7109375" style="32" customWidth="1"/>
    <col min="3333" max="3333" width="8.7109375" style="32" customWidth="1"/>
    <col min="3334" max="3337" width="9.7109375" style="32" customWidth="1"/>
    <col min="3338" max="3339" width="10.28515625" style="32" customWidth="1"/>
    <col min="3340" max="3340" width="24.7109375" style="32" customWidth="1"/>
    <col min="3341" max="3341" width="16" style="32" customWidth="1"/>
    <col min="3342" max="3584" width="9.140625" style="32"/>
    <col min="3585" max="3585" width="4.5703125" style="32" customWidth="1"/>
    <col min="3586" max="3586" width="9.7109375" style="32" customWidth="1"/>
    <col min="3587" max="3587" width="37" style="32" customWidth="1"/>
    <col min="3588" max="3588" width="7.7109375" style="32" customWidth="1"/>
    <col min="3589" max="3589" width="8.7109375" style="32" customWidth="1"/>
    <col min="3590" max="3593" width="9.7109375" style="32" customWidth="1"/>
    <col min="3594" max="3595" width="10.28515625" style="32" customWidth="1"/>
    <col min="3596" max="3596" width="24.7109375" style="32" customWidth="1"/>
    <col min="3597" max="3597" width="16" style="32" customWidth="1"/>
    <col min="3598" max="3840" width="9.140625" style="32"/>
    <col min="3841" max="3841" width="4.5703125" style="32" customWidth="1"/>
    <col min="3842" max="3842" width="9.7109375" style="32" customWidth="1"/>
    <col min="3843" max="3843" width="37" style="32" customWidth="1"/>
    <col min="3844" max="3844" width="7.7109375" style="32" customWidth="1"/>
    <col min="3845" max="3845" width="8.7109375" style="32" customWidth="1"/>
    <col min="3846" max="3849" width="9.7109375" style="32" customWidth="1"/>
    <col min="3850" max="3851" width="10.28515625" style="32" customWidth="1"/>
    <col min="3852" max="3852" width="24.7109375" style="32" customWidth="1"/>
    <col min="3853" max="3853" width="16" style="32" customWidth="1"/>
    <col min="3854" max="4096" width="9.140625" style="32"/>
    <col min="4097" max="4097" width="4.5703125" style="32" customWidth="1"/>
    <col min="4098" max="4098" width="9.7109375" style="32" customWidth="1"/>
    <col min="4099" max="4099" width="37" style="32" customWidth="1"/>
    <col min="4100" max="4100" width="7.7109375" style="32" customWidth="1"/>
    <col min="4101" max="4101" width="8.7109375" style="32" customWidth="1"/>
    <col min="4102" max="4105" width="9.7109375" style="32" customWidth="1"/>
    <col min="4106" max="4107" width="10.28515625" style="32" customWidth="1"/>
    <col min="4108" max="4108" width="24.7109375" style="32" customWidth="1"/>
    <col min="4109" max="4109" width="16" style="32" customWidth="1"/>
    <col min="4110" max="4352" width="9.140625" style="32"/>
    <col min="4353" max="4353" width="4.5703125" style="32" customWidth="1"/>
    <col min="4354" max="4354" width="9.7109375" style="32" customWidth="1"/>
    <col min="4355" max="4355" width="37" style="32" customWidth="1"/>
    <col min="4356" max="4356" width="7.7109375" style="32" customWidth="1"/>
    <col min="4357" max="4357" width="8.7109375" style="32" customWidth="1"/>
    <col min="4358" max="4361" width="9.7109375" style="32" customWidth="1"/>
    <col min="4362" max="4363" width="10.28515625" style="32" customWidth="1"/>
    <col min="4364" max="4364" width="24.7109375" style="32" customWidth="1"/>
    <col min="4365" max="4365" width="16" style="32" customWidth="1"/>
    <col min="4366" max="4608" width="9.140625" style="32"/>
    <col min="4609" max="4609" width="4.5703125" style="32" customWidth="1"/>
    <col min="4610" max="4610" width="9.7109375" style="32" customWidth="1"/>
    <col min="4611" max="4611" width="37" style="32" customWidth="1"/>
    <col min="4612" max="4612" width="7.7109375" style="32" customWidth="1"/>
    <col min="4613" max="4613" width="8.7109375" style="32" customWidth="1"/>
    <col min="4614" max="4617" width="9.7109375" style="32" customWidth="1"/>
    <col min="4618" max="4619" width="10.28515625" style="32" customWidth="1"/>
    <col min="4620" max="4620" width="24.7109375" style="32" customWidth="1"/>
    <col min="4621" max="4621" width="16" style="32" customWidth="1"/>
    <col min="4622" max="4864" width="9.140625" style="32"/>
    <col min="4865" max="4865" width="4.5703125" style="32" customWidth="1"/>
    <col min="4866" max="4866" width="9.7109375" style="32" customWidth="1"/>
    <col min="4867" max="4867" width="37" style="32" customWidth="1"/>
    <col min="4868" max="4868" width="7.7109375" style="32" customWidth="1"/>
    <col min="4869" max="4869" width="8.7109375" style="32" customWidth="1"/>
    <col min="4870" max="4873" width="9.7109375" style="32" customWidth="1"/>
    <col min="4874" max="4875" width="10.28515625" style="32" customWidth="1"/>
    <col min="4876" max="4876" width="24.7109375" style="32" customWidth="1"/>
    <col min="4877" max="4877" width="16" style="32" customWidth="1"/>
    <col min="4878" max="5120" width="9.140625" style="32"/>
    <col min="5121" max="5121" width="4.5703125" style="32" customWidth="1"/>
    <col min="5122" max="5122" width="9.7109375" style="32" customWidth="1"/>
    <col min="5123" max="5123" width="37" style="32" customWidth="1"/>
    <col min="5124" max="5124" width="7.7109375" style="32" customWidth="1"/>
    <col min="5125" max="5125" width="8.7109375" style="32" customWidth="1"/>
    <col min="5126" max="5129" width="9.7109375" style="32" customWidth="1"/>
    <col min="5130" max="5131" width="10.28515625" style="32" customWidth="1"/>
    <col min="5132" max="5132" width="24.7109375" style="32" customWidth="1"/>
    <col min="5133" max="5133" width="16" style="32" customWidth="1"/>
    <col min="5134" max="5376" width="9.140625" style="32"/>
    <col min="5377" max="5377" width="4.5703125" style="32" customWidth="1"/>
    <col min="5378" max="5378" width="9.7109375" style="32" customWidth="1"/>
    <col min="5379" max="5379" width="37" style="32" customWidth="1"/>
    <col min="5380" max="5380" width="7.7109375" style="32" customWidth="1"/>
    <col min="5381" max="5381" width="8.7109375" style="32" customWidth="1"/>
    <col min="5382" max="5385" width="9.7109375" style="32" customWidth="1"/>
    <col min="5386" max="5387" width="10.28515625" style="32" customWidth="1"/>
    <col min="5388" max="5388" width="24.7109375" style="32" customWidth="1"/>
    <col min="5389" max="5389" width="16" style="32" customWidth="1"/>
    <col min="5390" max="5632" width="9.140625" style="32"/>
    <col min="5633" max="5633" width="4.5703125" style="32" customWidth="1"/>
    <col min="5634" max="5634" width="9.7109375" style="32" customWidth="1"/>
    <col min="5635" max="5635" width="37" style="32" customWidth="1"/>
    <col min="5636" max="5636" width="7.7109375" style="32" customWidth="1"/>
    <col min="5637" max="5637" width="8.7109375" style="32" customWidth="1"/>
    <col min="5638" max="5641" width="9.7109375" style="32" customWidth="1"/>
    <col min="5642" max="5643" width="10.28515625" style="32" customWidth="1"/>
    <col min="5644" max="5644" width="24.7109375" style="32" customWidth="1"/>
    <col min="5645" max="5645" width="16" style="32" customWidth="1"/>
    <col min="5646" max="5888" width="9.140625" style="32"/>
    <col min="5889" max="5889" width="4.5703125" style="32" customWidth="1"/>
    <col min="5890" max="5890" width="9.7109375" style="32" customWidth="1"/>
    <col min="5891" max="5891" width="37" style="32" customWidth="1"/>
    <col min="5892" max="5892" width="7.7109375" style="32" customWidth="1"/>
    <col min="5893" max="5893" width="8.7109375" style="32" customWidth="1"/>
    <col min="5894" max="5897" width="9.7109375" style="32" customWidth="1"/>
    <col min="5898" max="5899" width="10.28515625" style="32" customWidth="1"/>
    <col min="5900" max="5900" width="24.7109375" style="32" customWidth="1"/>
    <col min="5901" max="5901" width="16" style="32" customWidth="1"/>
    <col min="5902" max="6144" width="9.140625" style="32"/>
    <col min="6145" max="6145" width="4.5703125" style="32" customWidth="1"/>
    <col min="6146" max="6146" width="9.7109375" style="32" customWidth="1"/>
    <col min="6147" max="6147" width="37" style="32" customWidth="1"/>
    <col min="6148" max="6148" width="7.7109375" style="32" customWidth="1"/>
    <col min="6149" max="6149" width="8.7109375" style="32" customWidth="1"/>
    <col min="6150" max="6153" width="9.7109375" style="32" customWidth="1"/>
    <col min="6154" max="6155" width="10.28515625" style="32" customWidth="1"/>
    <col min="6156" max="6156" width="24.7109375" style="32" customWidth="1"/>
    <col min="6157" max="6157" width="16" style="32" customWidth="1"/>
    <col min="6158" max="6400" width="9.140625" style="32"/>
    <col min="6401" max="6401" width="4.5703125" style="32" customWidth="1"/>
    <col min="6402" max="6402" width="9.7109375" style="32" customWidth="1"/>
    <col min="6403" max="6403" width="37" style="32" customWidth="1"/>
    <col min="6404" max="6404" width="7.7109375" style="32" customWidth="1"/>
    <col min="6405" max="6405" width="8.7109375" style="32" customWidth="1"/>
    <col min="6406" max="6409" width="9.7109375" style="32" customWidth="1"/>
    <col min="6410" max="6411" width="10.28515625" style="32" customWidth="1"/>
    <col min="6412" max="6412" width="24.7109375" style="32" customWidth="1"/>
    <col min="6413" max="6413" width="16" style="32" customWidth="1"/>
    <col min="6414" max="6656" width="9.140625" style="32"/>
    <col min="6657" max="6657" width="4.5703125" style="32" customWidth="1"/>
    <col min="6658" max="6658" width="9.7109375" style="32" customWidth="1"/>
    <col min="6659" max="6659" width="37" style="32" customWidth="1"/>
    <col min="6660" max="6660" width="7.7109375" style="32" customWidth="1"/>
    <col min="6661" max="6661" width="8.7109375" style="32" customWidth="1"/>
    <col min="6662" max="6665" width="9.7109375" style="32" customWidth="1"/>
    <col min="6666" max="6667" width="10.28515625" style="32" customWidth="1"/>
    <col min="6668" max="6668" width="24.7109375" style="32" customWidth="1"/>
    <col min="6669" max="6669" width="16" style="32" customWidth="1"/>
    <col min="6670" max="6912" width="9.140625" style="32"/>
    <col min="6913" max="6913" width="4.5703125" style="32" customWidth="1"/>
    <col min="6914" max="6914" width="9.7109375" style="32" customWidth="1"/>
    <col min="6915" max="6915" width="37" style="32" customWidth="1"/>
    <col min="6916" max="6916" width="7.7109375" style="32" customWidth="1"/>
    <col min="6917" max="6917" width="8.7109375" style="32" customWidth="1"/>
    <col min="6918" max="6921" width="9.7109375" style="32" customWidth="1"/>
    <col min="6922" max="6923" width="10.28515625" style="32" customWidth="1"/>
    <col min="6924" max="6924" width="24.7109375" style="32" customWidth="1"/>
    <col min="6925" max="6925" width="16" style="32" customWidth="1"/>
    <col min="6926" max="7168" width="9.140625" style="32"/>
    <col min="7169" max="7169" width="4.5703125" style="32" customWidth="1"/>
    <col min="7170" max="7170" width="9.7109375" style="32" customWidth="1"/>
    <col min="7171" max="7171" width="37" style="32" customWidth="1"/>
    <col min="7172" max="7172" width="7.7109375" style="32" customWidth="1"/>
    <col min="7173" max="7173" width="8.7109375" style="32" customWidth="1"/>
    <col min="7174" max="7177" width="9.7109375" style="32" customWidth="1"/>
    <col min="7178" max="7179" width="10.28515625" style="32" customWidth="1"/>
    <col min="7180" max="7180" width="24.7109375" style="32" customWidth="1"/>
    <col min="7181" max="7181" width="16" style="32" customWidth="1"/>
    <col min="7182" max="7424" width="9.140625" style="32"/>
    <col min="7425" max="7425" width="4.5703125" style="32" customWidth="1"/>
    <col min="7426" max="7426" width="9.7109375" style="32" customWidth="1"/>
    <col min="7427" max="7427" width="37" style="32" customWidth="1"/>
    <col min="7428" max="7428" width="7.7109375" style="32" customWidth="1"/>
    <col min="7429" max="7429" width="8.7109375" style="32" customWidth="1"/>
    <col min="7430" max="7433" width="9.7109375" style="32" customWidth="1"/>
    <col min="7434" max="7435" width="10.28515625" style="32" customWidth="1"/>
    <col min="7436" max="7436" width="24.7109375" style="32" customWidth="1"/>
    <col min="7437" max="7437" width="16" style="32" customWidth="1"/>
    <col min="7438" max="7680" width="9.140625" style="32"/>
    <col min="7681" max="7681" width="4.5703125" style="32" customWidth="1"/>
    <col min="7682" max="7682" width="9.7109375" style="32" customWidth="1"/>
    <col min="7683" max="7683" width="37" style="32" customWidth="1"/>
    <col min="7684" max="7684" width="7.7109375" style="32" customWidth="1"/>
    <col min="7685" max="7685" width="8.7109375" style="32" customWidth="1"/>
    <col min="7686" max="7689" width="9.7109375" style="32" customWidth="1"/>
    <col min="7690" max="7691" width="10.28515625" style="32" customWidth="1"/>
    <col min="7692" max="7692" width="24.7109375" style="32" customWidth="1"/>
    <col min="7693" max="7693" width="16" style="32" customWidth="1"/>
    <col min="7694" max="7936" width="9.140625" style="32"/>
    <col min="7937" max="7937" width="4.5703125" style="32" customWidth="1"/>
    <col min="7938" max="7938" width="9.7109375" style="32" customWidth="1"/>
    <col min="7939" max="7939" width="37" style="32" customWidth="1"/>
    <col min="7940" max="7940" width="7.7109375" style="32" customWidth="1"/>
    <col min="7941" max="7941" width="8.7109375" style="32" customWidth="1"/>
    <col min="7942" max="7945" width="9.7109375" style="32" customWidth="1"/>
    <col min="7946" max="7947" width="10.28515625" style="32" customWidth="1"/>
    <col min="7948" max="7948" width="24.7109375" style="32" customWidth="1"/>
    <col min="7949" max="7949" width="16" style="32" customWidth="1"/>
    <col min="7950" max="8192" width="9.140625" style="32"/>
    <col min="8193" max="8193" width="4.5703125" style="32" customWidth="1"/>
    <col min="8194" max="8194" width="9.7109375" style="32" customWidth="1"/>
    <col min="8195" max="8195" width="37" style="32" customWidth="1"/>
    <col min="8196" max="8196" width="7.7109375" style="32" customWidth="1"/>
    <col min="8197" max="8197" width="8.7109375" style="32" customWidth="1"/>
    <col min="8198" max="8201" width="9.7109375" style="32" customWidth="1"/>
    <col min="8202" max="8203" width="10.28515625" style="32" customWidth="1"/>
    <col min="8204" max="8204" width="24.7109375" style="32" customWidth="1"/>
    <col min="8205" max="8205" width="16" style="32" customWidth="1"/>
    <col min="8206" max="8448" width="9.140625" style="32"/>
    <col min="8449" max="8449" width="4.5703125" style="32" customWidth="1"/>
    <col min="8450" max="8450" width="9.7109375" style="32" customWidth="1"/>
    <col min="8451" max="8451" width="37" style="32" customWidth="1"/>
    <col min="8452" max="8452" width="7.7109375" style="32" customWidth="1"/>
    <col min="8453" max="8453" width="8.7109375" style="32" customWidth="1"/>
    <col min="8454" max="8457" width="9.7109375" style="32" customWidth="1"/>
    <col min="8458" max="8459" width="10.28515625" style="32" customWidth="1"/>
    <col min="8460" max="8460" width="24.7109375" style="32" customWidth="1"/>
    <col min="8461" max="8461" width="16" style="32" customWidth="1"/>
    <col min="8462" max="8704" width="9.140625" style="32"/>
    <col min="8705" max="8705" width="4.5703125" style="32" customWidth="1"/>
    <col min="8706" max="8706" width="9.7109375" style="32" customWidth="1"/>
    <col min="8707" max="8707" width="37" style="32" customWidth="1"/>
    <col min="8708" max="8708" width="7.7109375" style="32" customWidth="1"/>
    <col min="8709" max="8709" width="8.7109375" style="32" customWidth="1"/>
    <col min="8710" max="8713" width="9.7109375" style="32" customWidth="1"/>
    <col min="8714" max="8715" width="10.28515625" style="32" customWidth="1"/>
    <col min="8716" max="8716" width="24.7109375" style="32" customWidth="1"/>
    <col min="8717" max="8717" width="16" style="32" customWidth="1"/>
    <col min="8718" max="8960" width="9.140625" style="32"/>
    <col min="8961" max="8961" width="4.5703125" style="32" customWidth="1"/>
    <col min="8962" max="8962" width="9.7109375" style="32" customWidth="1"/>
    <col min="8963" max="8963" width="37" style="32" customWidth="1"/>
    <col min="8964" max="8964" width="7.7109375" style="32" customWidth="1"/>
    <col min="8965" max="8965" width="8.7109375" style="32" customWidth="1"/>
    <col min="8966" max="8969" width="9.7109375" style="32" customWidth="1"/>
    <col min="8970" max="8971" width="10.28515625" style="32" customWidth="1"/>
    <col min="8972" max="8972" width="24.7109375" style="32" customWidth="1"/>
    <col min="8973" max="8973" width="16" style="32" customWidth="1"/>
    <col min="8974" max="9216" width="9.140625" style="32"/>
    <col min="9217" max="9217" width="4.5703125" style="32" customWidth="1"/>
    <col min="9218" max="9218" width="9.7109375" style="32" customWidth="1"/>
    <col min="9219" max="9219" width="37" style="32" customWidth="1"/>
    <col min="9220" max="9220" width="7.7109375" style="32" customWidth="1"/>
    <col min="9221" max="9221" width="8.7109375" style="32" customWidth="1"/>
    <col min="9222" max="9225" width="9.7109375" style="32" customWidth="1"/>
    <col min="9226" max="9227" width="10.28515625" style="32" customWidth="1"/>
    <col min="9228" max="9228" width="24.7109375" style="32" customWidth="1"/>
    <col min="9229" max="9229" width="16" style="32" customWidth="1"/>
    <col min="9230" max="9472" width="9.140625" style="32"/>
    <col min="9473" max="9473" width="4.5703125" style="32" customWidth="1"/>
    <col min="9474" max="9474" width="9.7109375" style="32" customWidth="1"/>
    <col min="9475" max="9475" width="37" style="32" customWidth="1"/>
    <col min="9476" max="9476" width="7.7109375" style="32" customWidth="1"/>
    <col min="9477" max="9477" width="8.7109375" style="32" customWidth="1"/>
    <col min="9478" max="9481" width="9.7109375" style="32" customWidth="1"/>
    <col min="9482" max="9483" width="10.28515625" style="32" customWidth="1"/>
    <col min="9484" max="9484" width="24.7109375" style="32" customWidth="1"/>
    <col min="9485" max="9485" width="16" style="32" customWidth="1"/>
    <col min="9486" max="9728" width="9.140625" style="32"/>
    <col min="9729" max="9729" width="4.5703125" style="32" customWidth="1"/>
    <col min="9730" max="9730" width="9.7109375" style="32" customWidth="1"/>
    <col min="9731" max="9731" width="37" style="32" customWidth="1"/>
    <col min="9732" max="9732" width="7.7109375" style="32" customWidth="1"/>
    <col min="9733" max="9733" width="8.7109375" style="32" customWidth="1"/>
    <col min="9734" max="9737" width="9.7109375" style="32" customWidth="1"/>
    <col min="9738" max="9739" width="10.28515625" style="32" customWidth="1"/>
    <col min="9740" max="9740" width="24.7109375" style="32" customWidth="1"/>
    <col min="9741" max="9741" width="16" style="32" customWidth="1"/>
    <col min="9742" max="9984" width="9.140625" style="32"/>
    <col min="9985" max="9985" width="4.5703125" style="32" customWidth="1"/>
    <col min="9986" max="9986" width="9.7109375" style="32" customWidth="1"/>
    <col min="9987" max="9987" width="37" style="32" customWidth="1"/>
    <col min="9988" max="9988" width="7.7109375" style="32" customWidth="1"/>
    <col min="9989" max="9989" width="8.7109375" style="32" customWidth="1"/>
    <col min="9990" max="9993" width="9.7109375" style="32" customWidth="1"/>
    <col min="9994" max="9995" width="10.28515625" style="32" customWidth="1"/>
    <col min="9996" max="9996" width="24.7109375" style="32" customWidth="1"/>
    <col min="9997" max="9997" width="16" style="32" customWidth="1"/>
    <col min="9998" max="10240" width="9.140625" style="32"/>
    <col min="10241" max="10241" width="4.5703125" style="32" customWidth="1"/>
    <col min="10242" max="10242" width="9.7109375" style="32" customWidth="1"/>
    <col min="10243" max="10243" width="37" style="32" customWidth="1"/>
    <col min="10244" max="10244" width="7.7109375" style="32" customWidth="1"/>
    <col min="10245" max="10245" width="8.7109375" style="32" customWidth="1"/>
    <col min="10246" max="10249" width="9.7109375" style="32" customWidth="1"/>
    <col min="10250" max="10251" width="10.28515625" style="32" customWidth="1"/>
    <col min="10252" max="10252" width="24.7109375" style="32" customWidth="1"/>
    <col min="10253" max="10253" width="16" style="32" customWidth="1"/>
    <col min="10254" max="10496" width="9.140625" style="32"/>
    <col min="10497" max="10497" width="4.5703125" style="32" customWidth="1"/>
    <col min="10498" max="10498" width="9.7109375" style="32" customWidth="1"/>
    <col min="10499" max="10499" width="37" style="32" customWidth="1"/>
    <col min="10500" max="10500" width="7.7109375" style="32" customWidth="1"/>
    <col min="10501" max="10501" width="8.7109375" style="32" customWidth="1"/>
    <col min="10502" max="10505" width="9.7109375" style="32" customWidth="1"/>
    <col min="10506" max="10507" width="10.28515625" style="32" customWidth="1"/>
    <col min="10508" max="10508" width="24.7109375" style="32" customWidth="1"/>
    <col min="10509" max="10509" width="16" style="32" customWidth="1"/>
    <col min="10510" max="10752" width="9.140625" style="32"/>
    <col min="10753" max="10753" width="4.5703125" style="32" customWidth="1"/>
    <col min="10754" max="10754" width="9.7109375" style="32" customWidth="1"/>
    <col min="10755" max="10755" width="37" style="32" customWidth="1"/>
    <col min="10756" max="10756" width="7.7109375" style="32" customWidth="1"/>
    <col min="10757" max="10757" width="8.7109375" style="32" customWidth="1"/>
    <col min="10758" max="10761" width="9.7109375" style="32" customWidth="1"/>
    <col min="10762" max="10763" width="10.28515625" style="32" customWidth="1"/>
    <col min="10764" max="10764" width="24.7109375" style="32" customWidth="1"/>
    <col min="10765" max="10765" width="16" style="32" customWidth="1"/>
    <col min="10766" max="11008" width="9.140625" style="32"/>
    <col min="11009" max="11009" width="4.5703125" style="32" customWidth="1"/>
    <col min="11010" max="11010" width="9.7109375" style="32" customWidth="1"/>
    <col min="11011" max="11011" width="37" style="32" customWidth="1"/>
    <col min="11012" max="11012" width="7.7109375" style="32" customWidth="1"/>
    <col min="11013" max="11013" width="8.7109375" style="32" customWidth="1"/>
    <col min="11014" max="11017" width="9.7109375" style="32" customWidth="1"/>
    <col min="11018" max="11019" width="10.28515625" style="32" customWidth="1"/>
    <col min="11020" max="11020" width="24.7109375" style="32" customWidth="1"/>
    <col min="11021" max="11021" width="16" style="32" customWidth="1"/>
    <col min="11022" max="11264" width="9.140625" style="32"/>
    <col min="11265" max="11265" width="4.5703125" style="32" customWidth="1"/>
    <col min="11266" max="11266" width="9.7109375" style="32" customWidth="1"/>
    <col min="11267" max="11267" width="37" style="32" customWidth="1"/>
    <col min="11268" max="11268" width="7.7109375" style="32" customWidth="1"/>
    <col min="11269" max="11269" width="8.7109375" style="32" customWidth="1"/>
    <col min="11270" max="11273" width="9.7109375" style="32" customWidth="1"/>
    <col min="11274" max="11275" width="10.28515625" style="32" customWidth="1"/>
    <col min="11276" max="11276" width="24.7109375" style="32" customWidth="1"/>
    <col min="11277" max="11277" width="16" style="32" customWidth="1"/>
    <col min="11278" max="11520" width="9.140625" style="32"/>
    <col min="11521" max="11521" width="4.5703125" style="32" customWidth="1"/>
    <col min="11522" max="11522" width="9.7109375" style="32" customWidth="1"/>
    <col min="11523" max="11523" width="37" style="32" customWidth="1"/>
    <col min="11524" max="11524" width="7.7109375" style="32" customWidth="1"/>
    <col min="11525" max="11525" width="8.7109375" style="32" customWidth="1"/>
    <col min="11526" max="11529" width="9.7109375" style="32" customWidth="1"/>
    <col min="11530" max="11531" width="10.28515625" style="32" customWidth="1"/>
    <col min="11532" max="11532" width="24.7109375" style="32" customWidth="1"/>
    <col min="11533" max="11533" width="16" style="32" customWidth="1"/>
    <col min="11534" max="11776" width="9.140625" style="32"/>
    <col min="11777" max="11777" width="4.5703125" style="32" customWidth="1"/>
    <col min="11778" max="11778" width="9.7109375" style="32" customWidth="1"/>
    <col min="11779" max="11779" width="37" style="32" customWidth="1"/>
    <col min="11780" max="11780" width="7.7109375" style="32" customWidth="1"/>
    <col min="11781" max="11781" width="8.7109375" style="32" customWidth="1"/>
    <col min="11782" max="11785" width="9.7109375" style="32" customWidth="1"/>
    <col min="11786" max="11787" width="10.28515625" style="32" customWidth="1"/>
    <col min="11788" max="11788" width="24.7109375" style="32" customWidth="1"/>
    <col min="11789" max="11789" width="16" style="32" customWidth="1"/>
    <col min="11790" max="12032" width="9.140625" style="32"/>
    <col min="12033" max="12033" width="4.5703125" style="32" customWidth="1"/>
    <col min="12034" max="12034" width="9.7109375" style="32" customWidth="1"/>
    <col min="12035" max="12035" width="37" style="32" customWidth="1"/>
    <col min="12036" max="12036" width="7.7109375" style="32" customWidth="1"/>
    <col min="12037" max="12037" width="8.7109375" style="32" customWidth="1"/>
    <col min="12038" max="12041" width="9.7109375" style="32" customWidth="1"/>
    <col min="12042" max="12043" width="10.28515625" style="32" customWidth="1"/>
    <col min="12044" max="12044" width="24.7109375" style="32" customWidth="1"/>
    <col min="12045" max="12045" width="16" style="32" customWidth="1"/>
    <col min="12046" max="12288" width="9.140625" style="32"/>
    <col min="12289" max="12289" width="4.5703125" style="32" customWidth="1"/>
    <col min="12290" max="12290" width="9.7109375" style="32" customWidth="1"/>
    <col min="12291" max="12291" width="37" style="32" customWidth="1"/>
    <col min="12292" max="12292" width="7.7109375" style="32" customWidth="1"/>
    <col min="12293" max="12293" width="8.7109375" style="32" customWidth="1"/>
    <col min="12294" max="12297" width="9.7109375" style="32" customWidth="1"/>
    <col min="12298" max="12299" width="10.28515625" style="32" customWidth="1"/>
    <col min="12300" max="12300" width="24.7109375" style="32" customWidth="1"/>
    <col min="12301" max="12301" width="16" style="32" customWidth="1"/>
    <col min="12302" max="12544" width="9.140625" style="32"/>
    <col min="12545" max="12545" width="4.5703125" style="32" customWidth="1"/>
    <col min="12546" max="12546" width="9.7109375" style="32" customWidth="1"/>
    <col min="12547" max="12547" width="37" style="32" customWidth="1"/>
    <col min="12548" max="12548" width="7.7109375" style="32" customWidth="1"/>
    <col min="12549" max="12549" width="8.7109375" style="32" customWidth="1"/>
    <col min="12550" max="12553" width="9.7109375" style="32" customWidth="1"/>
    <col min="12554" max="12555" width="10.28515625" style="32" customWidth="1"/>
    <col min="12556" max="12556" width="24.7109375" style="32" customWidth="1"/>
    <col min="12557" max="12557" width="16" style="32" customWidth="1"/>
    <col min="12558" max="12800" width="9.140625" style="32"/>
    <col min="12801" max="12801" width="4.5703125" style="32" customWidth="1"/>
    <col min="12802" max="12802" width="9.7109375" style="32" customWidth="1"/>
    <col min="12803" max="12803" width="37" style="32" customWidth="1"/>
    <col min="12804" max="12804" width="7.7109375" style="32" customWidth="1"/>
    <col min="12805" max="12805" width="8.7109375" style="32" customWidth="1"/>
    <col min="12806" max="12809" width="9.7109375" style="32" customWidth="1"/>
    <col min="12810" max="12811" width="10.28515625" style="32" customWidth="1"/>
    <col min="12812" max="12812" width="24.7109375" style="32" customWidth="1"/>
    <col min="12813" max="12813" width="16" style="32" customWidth="1"/>
    <col min="12814" max="13056" width="9.140625" style="32"/>
    <col min="13057" max="13057" width="4.5703125" style="32" customWidth="1"/>
    <col min="13058" max="13058" width="9.7109375" style="32" customWidth="1"/>
    <col min="13059" max="13059" width="37" style="32" customWidth="1"/>
    <col min="13060" max="13060" width="7.7109375" style="32" customWidth="1"/>
    <col min="13061" max="13061" width="8.7109375" style="32" customWidth="1"/>
    <col min="13062" max="13065" width="9.7109375" style="32" customWidth="1"/>
    <col min="13066" max="13067" width="10.28515625" style="32" customWidth="1"/>
    <col min="13068" max="13068" width="24.7109375" style="32" customWidth="1"/>
    <col min="13069" max="13069" width="16" style="32" customWidth="1"/>
    <col min="13070" max="13312" width="9.140625" style="32"/>
    <col min="13313" max="13313" width="4.5703125" style="32" customWidth="1"/>
    <col min="13314" max="13314" width="9.7109375" style="32" customWidth="1"/>
    <col min="13315" max="13315" width="37" style="32" customWidth="1"/>
    <col min="13316" max="13316" width="7.7109375" style="32" customWidth="1"/>
    <col min="13317" max="13317" width="8.7109375" style="32" customWidth="1"/>
    <col min="13318" max="13321" width="9.7109375" style="32" customWidth="1"/>
    <col min="13322" max="13323" width="10.28515625" style="32" customWidth="1"/>
    <col min="13324" max="13324" width="24.7109375" style="32" customWidth="1"/>
    <col min="13325" max="13325" width="16" style="32" customWidth="1"/>
    <col min="13326" max="13568" width="9.140625" style="32"/>
    <col min="13569" max="13569" width="4.5703125" style="32" customWidth="1"/>
    <col min="13570" max="13570" width="9.7109375" style="32" customWidth="1"/>
    <col min="13571" max="13571" width="37" style="32" customWidth="1"/>
    <col min="13572" max="13572" width="7.7109375" style="32" customWidth="1"/>
    <col min="13573" max="13573" width="8.7109375" style="32" customWidth="1"/>
    <col min="13574" max="13577" width="9.7109375" style="32" customWidth="1"/>
    <col min="13578" max="13579" width="10.28515625" style="32" customWidth="1"/>
    <col min="13580" max="13580" width="24.7109375" style="32" customWidth="1"/>
    <col min="13581" max="13581" width="16" style="32" customWidth="1"/>
    <col min="13582" max="13824" width="9.140625" style="32"/>
    <col min="13825" max="13825" width="4.5703125" style="32" customWidth="1"/>
    <col min="13826" max="13826" width="9.7109375" style="32" customWidth="1"/>
    <col min="13827" max="13827" width="37" style="32" customWidth="1"/>
    <col min="13828" max="13828" width="7.7109375" style="32" customWidth="1"/>
    <col min="13829" max="13829" width="8.7109375" style="32" customWidth="1"/>
    <col min="13830" max="13833" width="9.7109375" style="32" customWidth="1"/>
    <col min="13834" max="13835" width="10.28515625" style="32" customWidth="1"/>
    <col min="13836" max="13836" width="24.7109375" style="32" customWidth="1"/>
    <col min="13837" max="13837" width="16" style="32" customWidth="1"/>
    <col min="13838" max="14080" width="9.140625" style="32"/>
    <col min="14081" max="14081" width="4.5703125" style="32" customWidth="1"/>
    <col min="14082" max="14082" width="9.7109375" style="32" customWidth="1"/>
    <col min="14083" max="14083" width="37" style="32" customWidth="1"/>
    <col min="14084" max="14084" width="7.7109375" style="32" customWidth="1"/>
    <col min="14085" max="14085" width="8.7109375" style="32" customWidth="1"/>
    <col min="14086" max="14089" width="9.7109375" style="32" customWidth="1"/>
    <col min="14090" max="14091" width="10.28515625" style="32" customWidth="1"/>
    <col min="14092" max="14092" width="24.7109375" style="32" customWidth="1"/>
    <col min="14093" max="14093" width="16" style="32" customWidth="1"/>
    <col min="14094" max="14336" width="9.140625" style="32"/>
    <col min="14337" max="14337" width="4.5703125" style="32" customWidth="1"/>
    <col min="14338" max="14338" width="9.7109375" style="32" customWidth="1"/>
    <col min="14339" max="14339" width="37" style="32" customWidth="1"/>
    <col min="14340" max="14340" width="7.7109375" style="32" customWidth="1"/>
    <col min="14341" max="14341" width="8.7109375" style="32" customWidth="1"/>
    <col min="14342" max="14345" width="9.7109375" style="32" customWidth="1"/>
    <col min="14346" max="14347" width="10.28515625" style="32" customWidth="1"/>
    <col min="14348" max="14348" width="24.7109375" style="32" customWidth="1"/>
    <col min="14349" max="14349" width="16" style="32" customWidth="1"/>
    <col min="14350" max="14592" width="9.140625" style="32"/>
    <col min="14593" max="14593" width="4.5703125" style="32" customWidth="1"/>
    <col min="14594" max="14594" width="9.7109375" style="32" customWidth="1"/>
    <col min="14595" max="14595" width="37" style="32" customWidth="1"/>
    <col min="14596" max="14596" width="7.7109375" style="32" customWidth="1"/>
    <col min="14597" max="14597" width="8.7109375" style="32" customWidth="1"/>
    <col min="14598" max="14601" width="9.7109375" style="32" customWidth="1"/>
    <col min="14602" max="14603" width="10.28515625" style="32" customWidth="1"/>
    <col min="14604" max="14604" width="24.7109375" style="32" customWidth="1"/>
    <col min="14605" max="14605" width="16" style="32" customWidth="1"/>
    <col min="14606" max="14848" width="9.140625" style="32"/>
    <col min="14849" max="14849" width="4.5703125" style="32" customWidth="1"/>
    <col min="14850" max="14850" width="9.7109375" style="32" customWidth="1"/>
    <col min="14851" max="14851" width="37" style="32" customWidth="1"/>
    <col min="14852" max="14852" width="7.7109375" style="32" customWidth="1"/>
    <col min="14853" max="14853" width="8.7109375" style="32" customWidth="1"/>
    <col min="14854" max="14857" width="9.7109375" style="32" customWidth="1"/>
    <col min="14858" max="14859" width="10.28515625" style="32" customWidth="1"/>
    <col min="14860" max="14860" width="24.7109375" style="32" customWidth="1"/>
    <col min="14861" max="14861" width="16" style="32" customWidth="1"/>
    <col min="14862" max="15104" width="9.140625" style="32"/>
    <col min="15105" max="15105" width="4.5703125" style="32" customWidth="1"/>
    <col min="15106" max="15106" width="9.7109375" style="32" customWidth="1"/>
    <col min="15107" max="15107" width="37" style="32" customWidth="1"/>
    <col min="15108" max="15108" width="7.7109375" style="32" customWidth="1"/>
    <col min="15109" max="15109" width="8.7109375" style="32" customWidth="1"/>
    <col min="15110" max="15113" width="9.7109375" style="32" customWidth="1"/>
    <col min="15114" max="15115" width="10.28515625" style="32" customWidth="1"/>
    <col min="15116" max="15116" width="24.7109375" style="32" customWidth="1"/>
    <col min="15117" max="15117" width="16" style="32" customWidth="1"/>
    <col min="15118" max="15360" width="9.140625" style="32"/>
    <col min="15361" max="15361" width="4.5703125" style="32" customWidth="1"/>
    <col min="15362" max="15362" width="9.7109375" style="32" customWidth="1"/>
    <col min="15363" max="15363" width="37" style="32" customWidth="1"/>
    <col min="15364" max="15364" width="7.7109375" style="32" customWidth="1"/>
    <col min="15365" max="15365" width="8.7109375" style="32" customWidth="1"/>
    <col min="15366" max="15369" width="9.7109375" style="32" customWidth="1"/>
    <col min="15370" max="15371" width="10.28515625" style="32" customWidth="1"/>
    <col min="15372" max="15372" width="24.7109375" style="32" customWidth="1"/>
    <col min="15373" max="15373" width="16" style="32" customWidth="1"/>
    <col min="15374" max="15616" width="9.140625" style="32"/>
    <col min="15617" max="15617" width="4.5703125" style="32" customWidth="1"/>
    <col min="15618" max="15618" width="9.7109375" style="32" customWidth="1"/>
    <col min="15619" max="15619" width="37" style="32" customWidth="1"/>
    <col min="15620" max="15620" width="7.7109375" style="32" customWidth="1"/>
    <col min="15621" max="15621" width="8.7109375" style="32" customWidth="1"/>
    <col min="15622" max="15625" width="9.7109375" style="32" customWidth="1"/>
    <col min="15626" max="15627" width="10.28515625" style="32" customWidth="1"/>
    <col min="15628" max="15628" width="24.7109375" style="32" customWidth="1"/>
    <col min="15629" max="15629" width="16" style="32" customWidth="1"/>
    <col min="15630" max="15872" width="9.140625" style="32"/>
    <col min="15873" max="15873" width="4.5703125" style="32" customWidth="1"/>
    <col min="15874" max="15874" width="9.7109375" style="32" customWidth="1"/>
    <col min="15875" max="15875" width="37" style="32" customWidth="1"/>
    <col min="15876" max="15876" width="7.7109375" style="32" customWidth="1"/>
    <col min="15877" max="15877" width="8.7109375" style="32" customWidth="1"/>
    <col min="15878" max="15881" width="9.7109375" style="32" customWidth="1"/>
    <col min="15882" max="15883" width="10.28515625" style="32" customWidth="1"/>
    <col min="15884" max="15884" width="24.7109375" style="32" customWidth="1"/>
    <col min="15885" max="15885" width="16" style="32" customWidth="1"/>
    <col min="15886" max="16128" width="9.140625" style="32"/>
    <col min="16129" max="16129" width="4.5703125" style="32" customWidth="1"/>
    <col min="16130" max="16130" width="9.7109375" style="32" customWidth="1"/>
    <col min="16131" max="16131" width="37" style="32" customWidth="1"/>
    <col min="16132" max="16132" width="7.7109375" style="32" customWidth="1"/>
    <col min="16133" max="16133" width="8.7109375" style="32" customWidth="1"/>
    <col min="16134" max="16137" width="9.7109375" style="32" customWidth="1"/>
    <col min="16138" max="16139" width="10.28515625" style="32" customWidth="1"/>
    <col min="16140" max="16140" width="24.7109375" style="32" customWidth="1"/>
    <col min="16141" max="16141" width="16" style="32" customWidth="1"/>
    <col min="16142" max="16384" width="9.140625" style="32"/>
  </cols>
  <sheetData>
    <row r="1" spans="1:13" ht="25.5" x14ac:dyDescent="0.2">
      <c r="A1" s="33" t="s">
        <v>29</v>
      </c>
      <c r="B1" s="33" t="s">
        <v>41</v>
      </c>
      <c r="C1" s="33" t="s">
        <v>42</v>
      </c>
      <c r="D1" s="34" t="s">
        <v>43</v>
      </c>
      <c r="E1" s="34" t="s">
        <v>44</v>
      </c>
      <c r="F1" s="34" t="s">
        <v>45</v>
      </c>
      <c r="G1" s="40" t="s">
        <v>46</v>
      </c>
      <c r="H1" s="40" t="s">
        <v>47</v>
      </c>
      <c r="I1" s="40" t="s">
        <v>48</v>
      </c>
      <c r="J1" s="40" t="s">
        <v>49</v>
      </c>
      <c r="K1" s="40" t="s">
        <v>50</v>
      </c>
      <c r="L1" s="34" t="s">
        <v>51</v>
      </c>
      <c r="M1" s="34" t="s">
        <v>52</v>
      </c>
    </row>
    <row r="2" spans="1:13" ht="51" x14ac:dyDescent="0.2">
      <c r="A2" s="35">
        <v>1</v>
      </c>
      <c r="B2" s="36" t="s">
        <v>374</v>
      </c>
      <c r="C2" s="35" t="s">
        <v>375</v>
      </c>
      <c r="D2" s="36">
        <v>55</v>
      </c>
      <c r="E2" s="35" t="s">
        <v>344</v>
      </c>
      <c r="F2" s="35">
        <v>0.45</v>
      </c>
      <c r="G2" s="41">
        <v>0</v>
      </c>
      <c r="H2" s="41">
        <v>0</v>
      </c>
      <c r="I2" s="41">
        <v>0</v>
      </c>
      <c r="J2" s="44">
        <f>ROUND(G2*D2,0)</f>
        <v>0</v>
      </c>
      <c r="K2" s="44">
        <f>ROUND((H2+I2)*D2,0)</f>
        <v>0</v>
      </c>
      <c r="L2" s="37"/>
      <c r="M2" s="37"/>
    </row>
    <row r="3" spans="1:13" ht="25.5" x14ac:dyDescent="0.2">
      <c r="A3" s="35">
        <v>2</v>
      </c>
      <c r="B3" s="36" t="s">
        <v>376</v>
      </c>
      <c r="C3" s="35" t="s">
        <v>377</v>
      </c>
      <c r="D3" s="36">
        <v>0.4</v>
      </c>
      <c r="E3" s="35" t="s">
        <v>378</v>
      </c>
      <c r="F3" s="35">
        <v>0.18</v>
      </c>
      <c r="G3" s="41">
        <v>0</v>
      </c>
      <c r="H3" s="41">
        <v>0</v>
      </c>
      <c r="I3" s="41">
        <v>0</v>
      </c>
      <c r="J3" s="44">
        <f>ROUND(G3*D3,0)</f>
        <v>0</v>
      </c>
      <c r="K3" s="44">
        <f>ROUND((H3+I3)*D3,0)</f>
        <v>0</v>
      </c>
      <c r="L3" s="37"/>
      <c r="M3" s="37"/>
    </row>
    <row r="4" spans="1:13" s="38" customFormat="1" ht="14.25" x14ac:dyDescent="0.2">
      <c r="C4" s="38" t="s">
        <v>57</v>
      </c>
      <c r="G4" s="42"/>
      <c r="H4" s="42"/>
      <c r="I4" s="42"/>
      <c r="J4" s="45">
        <f>ROUND(SUM(J2:J3),0)</f>
        <v>0</v>
      </c>
      <c r="K4" s="45">
        <f>ROUND(SUM(K2:K3),0)</f>
        <v>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H7" sqref="H7"/>
    </sheetView>
  </sheetViews>
  <sheetFormatPr defaultRowHeight="12.75" x14ac:dyDescent="0.2"/>
  <cols>
    <col min="1" max="1" width="4.5703125" style="32" customWidth="1"/>
    <col min="2" max="2" width="9.7109375" style="32" customWidth="1"/>
    <col min="3" max="3" width="37" style="32" customWidth="1"/>
    <col min="4" max="4" width="7.7109375" style="32" customWidth="1"/>
    <col min="5" max="5" width="8.7109375" style="32" customWidth="1"/>
    <col min="6" max="6" width="9.7109375" style="32" customWidth="1"/>
    <col min="7" max="9" width="9.7109375" style="43" customWidth="1"/>
    <col min="10" max="11" width="10.28515625" style="43" customWidth="1"/>
    <col min="12" max="12" width="24.7109375" style="43" customWidth="1"/>
    <col min="13" max="13" width="16" style="32" customWidth="1"/>
    <col min="14" max="256" width="9.140625" style="32"/>
    <col min="257" max="257" width="4.5703125" style="32" customWidth="1"/>
    <col min="258" max="258" width="9.7109375" style="32" customWidth="1"/>
    <col min="259" max="259" width="37" style="32" customWidth="1"/>
    <col min="260" max="260" width="7.7109375" style="32" customWidth="1"/>
    <col min="261" max="261" width="8.7109375" style="32" customWidth="1"/>
    <col min="262" max="265" width="9.7109375" style="32" customWidth="1"/>
    <col min="266" max="267" width="10.28515625" style="32" customWidth="1"/>
    <col min="268" max="268" width="24.7109375" style="32" customWidth="1"/>
    <col min="269" max="269" width="16" style="32" customWidth="1"/>
    <col min="270" max="512" width="9.140625" style="32"/>
    <col min="513" max="513" width="4.5703125" style="32" customWidth="1"/>
    <col min="514" max="514" width="9.7109375" style="32" customWidth="1"/>
    <col min="515" max="515" width="37" style="32" customWidth="1"/>
    <col min="516" max="516" width="7.7109375" style="32" customWidth="1"/>
    <col min="517" max="517" width="8.7109375" style="32" customWidth="1"/>
    <col min="518" max="521" width="9.7109375" style="32" customWidth="1"/>
    <col min="522" max="523" width="10.28515625" style="32" customWidth="1"/>
    <col min="524" max="524" width="24.7109375" style="32" customWidth="1"/>
    <col min="525" max="525" width="16" style="32" customWidth="1"/>
    <col min="526" max="768" width="9.140625" style="32"/>
    <col min="769" max="769" width="4.5703125" style="32" customWidth="1"/>
    <col min="770" max="770" width="9.7109375" style="32" customWidth="1"/>
    <col min="771" max="771" width="37" style="32" customWidth="1"/>
    <col min="772" max="772" width="7.7109375" style="32" customWidth="1"/>
    <col min="773" max="773" width="8.7109375" style="32" customWidth="1"/>
    <col min="774" max="777" width="9.7109375" style="32" customWidth="1"/>
    <col min="778" max="779" width="10.28515625" style="32" customWidth="1"/>
    <col min="780" max="780" width="24.7109375" style="32" customWidth="1"/>
    <col min="781" max="781" width="16" style="32" customWidth="1"/>
    <col min="782" max="1024" width="9.140625" style="32"/>
    <col min="1025" max="1025" width="4.5703125" style="32" customWidth="1"/>
    <col min="1026" max="1026" width="9.7109375" style="32" customWidth="1"/>
    <col min="1027" max="1027" width="37" style="32" customWidth="1"/>
    <col min="1028" max="1028" width="7.7109375" style="32" customWidth="1"/>
    <col min="1029" max="1029" width="8.7109375" style="32" customWidth="1"/>
    <col min="1030" max="1033" width="9.7109375" style="32" customWidth="1"/>
    <col min="1034" max="1035" width="10.28515625" style="32" customWidth="1"/>
    <col min="1036" max="1036" width="24.7109375" style="32" customWidth="1"/>
    <col min="1037" max="1037" width="16" style="32" customWidth="1"/>
    <col min="1038" max="1280" width="9.140625" style="32"/>
    <col min="1281" max="1281" width="4.5703125" style="32" customWidth="1"/>
    <col min="1282" max="1282" width="9.7109375" style="32" customWidth="1"/>
    <col min="1283" max="1283" width="37" style="32" customWidth="1"/>
    <col min="1284" max="1284" width="7.7109375" style="32" customWidth="1"/>
    <col min="1285" max="1285" width="8.7109375" style="32" customWidth="1"/>
    <col min="1286" max="1289" width="9.7109375" style="32" customWidth="1"/>
    <col min="1290" max="1291" width="10.28515625" style="32" customWidth="1"/>
    <col min="1292" max="1292" width="24.7109375" style="32" customWidth="1"/>
    <col min="1293" max="1293" width="16" style="32" customWidth="1"/>
    <col min="1294" max="1536" width="9.140625" style="32"/>
    <col min="1537" max="1537" width="4.5703125" style="32" customWidth="1"/>
    <col min="1538" max="1538" width="9.7109375" style="32" customWidth="1"/>
    <col min="1539" max="1539" width="37" style="32" customWidth="1"/>
    <col min="1540" max="1540" width="7.7109375" style="32" customWidth="1"/>
    <col min="1541" max="1541" width="8.7109375" style="32" customWidth="1"/>
    <col min="1542" max="1545" width="9.7109375" style="32" customWidth="1"/>
    <col min="1546" max="1547" width="10.28515625" style="32" customWidth="1"/>
    <col min="1548" max="1548" width="24.7109375" style="32" customWidth="1"/>
    <col min="1549" max="1549" width="16" style="32" customWidth="1"/>
    <col min="1550" max="1792" width="9.140625" style="32"/>
    <col min="1793" max="1793" width="4.5703125" style="32" customWidth="1"/>
    <col min="1794" max="1794" width="9.7109375" style="32" customWidth="1"/>
    <col min="1795" max="1795" width="37" style="32" customWidth="1"/>
    <col min="1796" max="1796" width="7.7109375" style="32" customWidth="1"/>
    <col min="1797" max="1797" width="8.7109375" style="32" customWidth="1"/>
    <col min="1798" max="1801" width="9.7109375" style="32" customWidth="1"/>
    <col min="1802" max="1803" width="10.28515625" style="32" customWidth="1"/>
    <col min="1804" max="1804" width="24.7109375" style="32" customWidth="1"/>
    <col min="1805" max="1805" width="16" style="32" customWidth="1"/>
    <col min="1806" max="2048" width="9.140625" style="32"/>
    <col min="2049" max="2049" width="4.5703125" style="32" customWidth="1"/>
    <col min="2050" max="2050" width="9.7109375" style="32" customWidth="1"/>
    <col min="2051" max="2051" width="37" style="32" customWidth="1"/>
    <col min="2052" max="2052" width="7.7109375" style="32" customWidth="1"/>
    <col min="2053" max="2053" width="8.7109375" style="32" customWidth="1"/>
    <col min="2054" max="2057" width="9.7109375" style="32" customWidth="1"/>
    <col min="2058" max="2059" width="10.28515625" style="32" customWidth="1"/>
    <col min="2060" max="2060" width="24.7109375" style="32" customWidth="1"/>
    <col min="2061" max="2061" width="16" style="32" customWidth="1"/>
    <col min="2062" max="2304" width="9.140625" style="32"/>
    <col min="2305" max="2305" width="4.5703125" style="32" customWidth="1"/>
    <col min="2306" max="2306" width="9.7109375" style="32" customWidth="1"/>
    <col min="2307" max="2307" width="37" style="32" customWidth="1"/>
    <col min="2308" max="2308" width="7.7109375" style="32" customWidth="1"/>
    <col min="2309" max="2309" width="8.7109375" style="32" customWidth="1"/>
    <col min="2310" max="2313" width="9.7109375" style="32" customWidth="1"/>
    <col min="2314" max="2315" width="10.28515625" style="32" customWidth="1"/>
    <col min="2316" max="2316" width="24.7109375" style="32" customWidth="1"/>
    <col min="2317" max="2317" width="16" style="32" customWidth="1"/>
    <col min="2318" max="2560" width="9.140625" style="32"/>
    <col min="2561" max="2561" width="4.5703125" style="32" customWidth="1"/>
    <col min="2562" max="2562" width="9.7109375" style="32" customWidth="1"/>
    <col min="2563" max="2563" width="37" style="32" customWidth="1"/>
    <col min="2564" max="2564" width="7.7109375" style="32" customWidth="1"/>
    <col min="2565" max="2565" width="8.7109375" style="32" customWidth="1"/>
    <col min="2566" max="2569" width="9.7109375" style="32" customWidth="1"/>
    <col min="2570" max="2571" width="10.28515625" style="32" customWidth="1"/>
    <col min="2572" max="2572" width="24.7109375" style="32" customWidth="1"/>
    <col min="2573" max="2573" width="16" style="32" customWidth="1"/>
    <col min="2574" max="2816" width="9.140625" style="32"/>
    <col min="2817" max="2817" width="4.5703125" style="32" customWidth="1"/>
    <col min="2818" max="2818" width="9.7109375" style="32" customWidth="1"/>
    <col min="2819" max="2819" width="37" style="32" customWidth="1"/>
    <col min="2820" max="2820" width="7.7109375" style="32" customWidth="1"/>
    <col min="2821" max="2821" width="8.7109375" style="32" customWidth="1"/>
    <col min="2822" max="2825" width="9.7109375" style="32" customWidth="1"/>
    <col min="2826" max="2827" width="10.28515625" style="32" customWidth="1"/>
    <col min="2828" max="2828" width="24.7109375" style="32" customWidth="1"/>
    <col min="2829" max="2829" width="16" style="32" customWidth="1"/>
    <col min="2830" max="3072" width="9.140625" style="32"/>
    <col min="3073" max="3073" width="4.5703125" style="32" customWidth="1"/>
    <col min="3074" max="3074" width="9.7109375" style="32" customWidth="1"/>
    <col min="3075" max="3075" width="37" style="32" customWidth="1"/>
    <col min="3076" max="3076" width="7.7109375" style="32" customWidth="1"/>
    <col min="3077" max="3077" width="8.7109375" style="32" customWidth="1"/>
    <col min="3078" max="3081" width="9.7109375" style="32" customWidth="1"/>
    <col min="3082" max="3083" width="10.28515625" style="32" customWidth="1"/>
    <col min="3084" max="3084" width="24.7109375" style="32" customWidth="1"/>
    <col min="3085" max="3085" width="16" style="32" customWidth="1"/>
    <col min="3086" max="3328" width="9.140625" style="32"/>
    <col min="3329" max="3329" width="4.5703125" style="32" customWidth="1"/>
    <col min="3330" max="3330" width="9.7109375" style="32" customWidth="1"/>
    <col min="3331" max="3331" width="37" style="32" customWidth="1"/>
    <col min="3332" max="3332" width="7.7109375" style="32" customWidth="1"/>
    <col min="3333" max="3333" width="8.7109375" style="32" customWidth="1"/>
    <col min="3334" max="3337" width="9.7109375" style="32" customWidth="1"/>
    <col min="3338" max="3339" width="10.28515625" style="32" customWidth="1"/>
    <col min="3340" max="3340" width="24.7109375" style="32" customWidth="1"/>
    <col min="3341" max="3341" width="16" style="32" customWidth="1"/>
    <col min="3342" max="3584" width="9.140625" style="32"/>
    <col min="3585" max="3585" width="4.5703125" style="32" customWidth="1"/>
    <col min="3586" max="3586" width="9.7109375" style="32" customWidth="1"/>
    <col min="3587" max="3587" width="37" style="32" customWidth="1"/>
    <col min="3588" max="3588" width="7.7109375" style="32" customWidth="1"/>
    <col min="3589" max="3589" width="8.7109375" style="32" customWidth="1"/>
    <col min="3590" max="3593" width="9.7109375" style="32" customWidth="1"/>
    <col min="3594" max="3595" width="10.28515625" style="32" customWidth="1"/>
    <col min="3596" max="3596" width="24.7109375" style="32" customWidth="1"/>
    <col min="3597" max="3597" width="16" style="32" customWidth="1"/>
    <col min="3598" max="3840" width="9.140625" style="32"/>
    <col min="3841" max="3841" width="4.5703125" style="32" customWidth="1"/>
    <col min="3842" max="3842" width="9.7109375" style="32" customWidth="1"/>
    <col min="3843" max="3843" width="37" style="32" customWidth="1"/>
    <col min="3844" max="3844" width="7.7109375" style="32" customWidth="1"/>
    <col min="3845" max="3845" width="8.7109375" style="32" customWidth="1"/>
    <col min="3846" max="3849" width="9.7109375" style="32" customWidth="1"/>
    <col min="3850" max="3851" width="10.28515625" style="32" customWidth="1"/>
    <col min="3852" max="3852" width="24.7109375" style="32" customWidth="1"/>
    <col min="3853" max="3853" width="16" style="32" customWidth="1"/>
    <col min="3854" max="4096" width="9.140625" style="32"/>
    <col min="4097" max="4097" width="4.5703125" style="32" customWidth="1"/>
    <col min="4098" max="4098" width="9.7109375" style="32" customWidth="1"/>
    <col min="4099" max="4099" width="37" style="32" customWidth="1"/>
    <col min="4100" max="4100" width="7.7109375" style="32" customWidth="1"/>
    <col min="4101" max="4101" width="8.7109375" style="32" customWidth="1"/>
    <col min="4102" max="4105" width="9.7109375" style="32" customWidth="1"/>
    <col min="4106" max="4107" width="10.28515625" style="32" customWidth="1"/>
    <col min="4108" max="4108" width="24.7109375" style="32" customWidth="1"/>
    <col min="4109" max="4109" width="16" style="32" customWidth="1"/>
    <col min="4110" max="4352" width="9.140625" style="32"/>
    <col min="4353" max="4353" width="4.5703125" style="32" customWidth="1"/>
    <col min="4354" max="4354" width="9.7109375" style="32" customWidth="1"/>
    <col min="4355" max="4355" width="37" style="32" customWidth="1"/>
    <col min="4356" max="4356" width="7.7109375" style="32" customWidth="1"/>
    <col min="4357" max="4357" width="8.7109375" style="32" customWidth="1"/>
    <col min="4358" max="4361" width="9.7109375" style="32" customWidth="1"/>
    <col min="4362" max="4363" width="10.28515625" style="32" customWidth="1"/>
    <col min="4364" max="4364" width="24.7109375" style="32" customWidth="1"/>
    <col min="4365" max="4365" width="16" style="32" customWidth="1"/>
    <col min="4366" max="4608" width="9.140625" style="32"/>
    <col min="4609" max="4609" width="4.5703125" style="32" customWidth="1"/>
    <col min="4610" max="4610" width="9.7109375" style="32" customWidth="1"/>
    <col min="4611" max="4611" width="37" style="32" customWidth="1"/>
    <col min="4612" max="4612" width="7.7109375" style="32" customWidth="1"/>
    <col min="4613" max="4613" width="8.7109375" style="32" customWidth="1"/>
    <col min="4614" max="4617" width="9.7109375" style="32" customWidth="1"/>
    <col min="4618" max="4619" width="10.28515625" style="32" customWidth="1"/>
    <col min="4620" max="4620" width="24.7109375" style="32" customWidth="1"/>
    <col min="4621" max="4621" width="16" style="32" customWidth="1"/>
    <col min="4622" max="4864" width="9.140625" style="32"/>
    <col min="4865" max="4865" width="4.5703125" style="32" customWidth="1"/>
    <col min="4866" max="4866" width="9.7109375" style="32" customWidth="1"/>
    <col min="4867" max="4867" width="37" style="32" customWidth="1"/>
    <col min="4868" max="4868" width="7.7109375" style="32" customWidth="1"/>
    <col min="4869" max="4869" width="8.7109375" style="32" customWidth="1"/>
    <col min="4870" max="4873" width="9.7109375" style="32" customWidth="1"/>
    <col min="4874" max="4875" width="10.28515625" style="32" customWidth="1"/>
    <col min="4876" max="4876" width="24.7109375" style="32" customWidth="1"/>
    <col min="4877" max="4877" width="16" style="32" customWidth="1"/>
    <col min="4878" max="5120" width="9.140625" style="32"/>
    <col min="5121" max="5121" width="4.5703125" style="32" customWidth="1"/>
    <col min="5122" max="5122" width="9.7109375" style="32" customWidth="1"/>
    <col min="5123" max="5123" width="37" style="32" customWidth="1"/>
    <col min="5124" max="5124" width="7.7109375" style="32" customWidth="1"/>
    <col min="5125" max="5125" width="8.7109375" style="32" customWidth="1"/>
    <col min="5126" max="5129" width="9.7109375" style="32" customWidth="1"/>
    <col min="5130" max="5131" width="10.28515625" style="32" customWidth="1"/>
    <col min="5132" max="5132" width="24.7109375" style="32" customWidth="1"/>
    <col min="5133" max="5133" width="16" style="32" customWidth="1"/>
    <col min="5134" max="5376" width="9.140625" style="32"/>
    <col min="5377" max="5377" width="4.5703125" style="32" customWidth="1"/>
    <col min="5378" max="5378" width="9.7109375" style="32" customWidth="1"/>
    <col min="5379" max="5379" width="37" style="32" customWidth="1"/>
    <col min="5380" max="5380" width="7.7109375" style="32" customWidth="1"/>
    <col min="5381" max="5381" width="8.7109375" style="32" customWidth="1"/>
    <col min="5382" max="5385" width="9.7109375" style="32" customWidth="1"/>
    <col min="5386" max="5387" width="10.28515625" style="32" customWidth="1"/>
    <col min="5388" max="5388" width="24.7109375" style="32" customWidth="1"/>
    <col min="5389" max="5389" width="16" style="32" customWidth="1"/>
    <col min="5390" max="5632" width="9.140625" style="32"/>
    <col min="5633" max="5633" width="4.5703125" style="32" customWidth="1"/>
    <col min="5634" max="5634" width="9.7109375" style="32" customWidth="1"/>
    <col min="5635" max="5635" width="37" style="32" customWidth="1"/>
    <col min="5636" max="5636" width="7.7109375" style="32" customWidth="1"/>
    <col min="5637" max="5637" width="8.7109375" style="32" customWidth="1"/>
    <col min="5638" max="5641" width="9.7109375" style="32" customWidth="1"/>
    <col min="5642" max="5643" width="10.28515625" style="32" customWidth="1"/>
    <col min="5644" max="5644" width="24.7109375" style="32" customWidth="1"/>
    <col min="5645" max="5645" width="16" style="32" customWidth="1"/>
    <col min="5646" max="5888" width="9.140625" style="32"/>
    <col min="5889" max="5889" width="4.5703125" style="32" customWidth="1"/>
    <col min="5890" max="5890" width="9.7109375" style="32" customWidth="1"/>
    <col min="5891" max="5891" width="37" style="32" customWidth="1"/>
    <col min="5892" max="5892" width="7.7109375" style="32" customWidth="1"/>
    <col min="5893" max="5893" width="8.7109375" style="32" customWidth="1"/>
    <col min="5894" max="5897" width="9.7109375" style="32" customWidth="1"/>
    <col min="5898" max="5899" width="10.28515625" style="32" customWidth="1"/>
    <col min="5900" max="5900" width="24.7109375" style="32" customWidth="1"/>
    <col min="5901" max="5901" width="16" style="32" customWidth="1"/>
    <col min="5902" max="6144" width="9.140625" style="32"/>
    <col min="6145" max="6145" width="4.5703125" style="32" customWidth="1"/>
    <col min="6146" max="6146" width="9.7109375" style="32" customWidth="1"/>
    <col min="6147" max="6147" width="37" style="32" customWidth="1"/>
    <col min="6148" max="6148" width="7.7109375" style="32" customWidth="1"/>
    <col min="6149" max="6149" width="8.7109375" style="32" customWidth="1"/>
    <col min="6150" max="6153" width="9.7109375" style="32" customWidth="1"/>
    <col min="6154" max="6155" width="10.28515625" style="32" customWidth="1"/>
    <col min="6156" max="6156" width="24.7109375" style="32" customWidth="1"/>
    <col min="6157" max="6157" width="16" style="32" customWidth="1"/>
    <col min="6158" max="6400" width="9.140625" style="32"/>
    <col min="6401" max="6401" width="4.5703125" style="32" customWidth="1"/>
    <col min="6402" max="6402" width="9.7109375" style="32" customWidth="1"/>
    <col min="6403" max="6403" width="37" style="32" customWidth="1"/>
    <col min="6404" max="6404" width="7.7109375" style="32" customWidth="1"/>
    <col min="6405" max="6405" width="8.7109375" style="32" customWidth="1"/>
    <col min="6406" max="6409" width="9.7109375" style="32" customWidth="1"/>
    <col min="6410" max="6411" width="10.28515625" style="32" customWidth="1"/>
    <col min="6412" max="6412" width="24.7109375" style="32" customWidth="1"/>
    <col min="6413" max="6413" width="16" style="32" customWidth="1"/>
    <col min="6414" max="6656" width="9.140625" style="32"/>
    <col min="6657" max="6657" width="4.5703125" style="32" customWidth="1"/>
    <col min="6658" max="6658" width="9.7109375" style="32" customWidth="1"/>
    <col min="6659" max="6659" width="37" style="32" customWidth="1"/>
    <col min="6660" max="6660" width="7.7109375" style="32" customWidth="1"/>
    <col min="6661" max="6661" width="8.7109375" style="32" customWidth="1"/>
    <col min="6662" max="6665" width="9.7109375" style="32" customWidth="1"/>
    <col min="6666" max="6667" width="10.28515625" style="32" customWidth="1"/>
    <col min="6668" max="6668" width="24.7109375" style="32" customWidth="1"/>
    <col min="6669" max="6669" width="16" style="32" customWidth="1"/>
    <col min="6670" max="6912" width="9.140625" style="32"/>
    <col min="6913" max="6913" width="4.5703125" style="32" customWidth="1"/>
    <col min="6914" max="6914" width="9.7109375" style="32" customWidth="1"/>
    <col min="6915" max="6915" width="37" style="32" customWidth="1"/>
    <col min="6916" max="6916" width="7.7109375" style="32" customWidth="1"/>
    <col min="6917" max="6917" width="8.7109375" style="32" customWidth="1"/>
    <col min="6918" max="6921" width="9.7109375" style="32" customWidth="1"/>
    <col min="6922" max="6923" width="10.28515625" style="32" customWidth="1"/>
    <col min="6924" max="6924" width="24.7109375" style="32" customWidth="1"/>
    <col min="6925" max="6925" width="16" style="32" customWidth="1"/>
    <col min="6926" max="7168" width="9.140625" style="32"/>
    <col min="7169" max="7169" width="4.5703125" style="32" customWidth="1"/>
    <col min="7170" max="7170" width="9.7109375" style="32" customWidth="1"/>
    <col min="7171" max="7171" width="37" style="32" customWidth="1"/>
    <col min="7172" max="7172" width="7.7109375" style="32" customWidth="1"/>
    <col min="7173" max="7173" width="8.7109375" style="32" customWidth="1"/>
    <col min="7174" max="7177" width="9.7109375" style="32" customWidth="1"/>
    <col min="7178" max="7179" width="10.28515625" style="32" customWidth="1"/>
    <col min="7180" max="7180" width="24.7109375" style="32" customWidth="1"/>
    <col min="7181" max="7181" width="16" style="32" customWidth="1"/>
    <col min="7182" max="7424" width="9.140625" style="32"/>
    <col min="7425" max="7425" width="4.5703125" style="32" customWidth="1"/>
    <col min="7426" max="7426" width="9.7109375" style="32" customWidth="1"/>
    <col min="7427" max="7427" width="37" style="32" customWidth="1"/>
    <col min="7428" max="7428" width="7.7109375" style="32" customWidth="1"/>
    <col min="7429" max="7429" width="8.7109375" style="32" customWidth="1"/>
    <col min="7430" max="7433" width="9.7109375" style="32" customWidth="1"/>
    <col min="7434" max="7435" width="10.28515625" style="32" customWidth="1"/>
    <col min="7436" max="7436" width="24.7109375" style="32" customWidth="1"/>
    <col min="7437" max="7437" width="16" style="32" customWidth="1"/>
    <col min="7438" max="7680" width="9.140625" style="32"/>
    <col min="7681" max="7681" width="4.5703125" style="32" customWidth="1"/>
    <col min="7682" max="7682" width="9.7109375" style="32" customWidth="1"/>
    <col min="7683" max="7683" width="37" style="32" customWidth="1"/>
    <col min="7684" max="7684" width="7.7109375" style="32" customWidth="1"/>
    <col min="7685" max="7685" width="8.7109375" style="32" customWidth="1"/>
    <col min="7686" max="7689" width="9.7109375" style="32" customWidth="1"/>
    <col min="7690" max="7691" width="10.28515625" style="32" customWidth="1"/>
    <col min="7692" max="7692" width="24.7109375" style="32" customWidth="1"/>
    <col min="7693" max="7693" width="16" style="32" customWidth="1"/>
    <col min="7694" max="7936" width="9.140625" style="32"/>
    <col min="7937" max="7937" width="4.5703125" style="32" customWidth="1"/>
    <col min="7938" max="7938" width="9.7109375" style="32" customWidth="1"/>
    <col min="7939" max="7939" width="37" style="32" customWidth="1"/>
    <col min="7940" max="7940" width="7.7109375" style="32" customWidth="1"/>
    <col min="7941" max="7941" width="8.7109375" style="32" customWidth="1"/>
    <col min="7942" max="7945" width="9.7109375" style="32" customWidth="1"/>
    <col min="7946" max="7947" width="10.28515625" style="32" customWidth="1"/>
    <col min="7948" max="7948" width="24.7109375" style="32" customWidth="1"/>
    <col min="7949" max="7949" width="16" style="32" customWidth="1"/>
    <col min="7950" max="8192" width="9.140625" style="32"/>
    <col min="8193" max="8193" width="4.5703125" style="32" customWidth="1"/>
    <col min="8194" max="8194" width="9.7109375" style="32" customWidth="1"/>
    <col min="8195" max="8195" width="37" style="32" customWidth="1"/>
    <col min="8196" max="8196" width="7.7109375" style="32" customWidth="1"/>
    <col min="8197" max="8197" width="8.7109375" style="32" customWidth="1"/>
    <col min="8198" max="8201" width="9.7109375" style="32" customWidth="1"/>
    <col min="8202" max="8203" width="10.28515625" style="32" customWidth="1"/>
    <col min="8204" max="8204" width="24.7109375" style="32" customWidth="1"/>
    <col min="8205" max="8205" width="16" style="32" customWidth="1"/>
    <col min="8206" max="8448" width="9.140625" style="32"/>
    <col min="8449" max="8449" width="4.5703125" style="32" customWidth="1"/>
    <col min="8450" max="8450" width="9.7109375" style="32" customWidth="1"/>
    <col min="8451" max="8451" width="37" style="32" customWidth="1"/>
    <col min="8452" max="8452" width="7.7109375" style="32" customWidth="1"/>
    <col min="8453" max="8453" width="8.7109375" style="32" customWidth="1"/>
    <col min="8454" max="8457" width="9.7109375" style="32" customWidth="1"/>
    <col min="8458" max="8459" width="10.28515625" style="32" customWidth="1"/>
    <col min="8460" max="8460" width="24.7109375" style="32" customWidth="1"/>
    <col min="8461" max="8461" width="16" style="32" customWidth="1"/>
    <col min="8462" max="8704" width="9.140625" style="32"/>
    <col min="8705" max="8705" width="4.5703125" style="32" customWidth="1"/>
    <col min="8706" max="8706" width="9.7109375" style="32" customWidth="1"/>
    <col min="8707" max="8707" width="37" style="32" customWidth="1"/>
    <col min="8708" max="8708" width="7.7109375" style="32" customWidth="1"/>
    <col min="8709" max="8709" width="8.7109375" style="32" customWidth="1"/>
    <col min="8710" max="8713" width="9.7109375" style="32" customWidth="1"/>
    <col min="8714" max="8715" width="10.28515625" style="32" customWidth="1"/>
    <col min="8716" max="8716" width="24.7109375" style="32" customWidth="1"/>
    <col min="8717" max="8717" width="16" style="32" customWidth="1"/>
    <col min="8718" max="8960" width="9.140625" style="32"/>
    <col min="8961" max="8961" width="4.5703125" style="32" customWidth="1"/>
    <col min="8962" max="8962" width="9.7109375" style="32" customWidth="1"/>
    <col min="8963" max="8963" width="37" style="32" customWidth="1"/>
    <col min="8964" max="8964" width="7.7109375" style="32" customWidth="1"/>
    <col min="8965" max="8965" width="8.7109375" style="32" customWidth="1"/>
    <col min="8966" max="8969" width="9.7109375" style="32" customWidth="1"/>
    <col min="8970" max="8971" width="10.28515625" style="32" customWidth="1"/>
    <col min="8972" max="8972" width="24.7109375" style="32" customWidth="1"/>
    <col min="8973" max="8973" width="16" style="32" customWidth="1"/>
    <col min="8974" max="9216" width="9.140625" style="32"/>
    <col min="9217" max="9217" width="4.5703125" style="32" customWidth="1"/>
    <col min="9218" max="9218" width="9.7109375" style="32" customWidth="1"/>
    <col min="9219" max="9219" width="37" style="32" customWidth="1"/>
    <col min="9220" max="9220" width="7.7109375" style="32" customWidth="1"/>
    <col min="9221" max="9221" width="8.7109375" style="32" customWidth="1"/>
    <col min="9222" max="9225" width="9.7109375" style="32" customWidth="1"/>
    <col min="9226" max="9227" width="10.28515625" style="32" customWidth="1"/>
    <col min="9228" max="9228" width="24.7109375" style="32" customWidth="1"/>
    <col min="9229" max="9229" width="16" style="32" customWidth="1"/>
    <col min="9230" max="9472" width="9.140625" style="32"/>
    <col min="9473" max="9473" width="4.5703125" style="32" customWidth="1"/>
    <col min="9474" max="9474" width="9.7109375" style="32" customWidth="1"/>
    <col min="9475" max="9475" width="37" style="32" customWidth="1"/>
    <col min="9476" max="9476" width="7.7109375" style="32" customWidth="1"/>
    <col min="9477" max="9477" width="8.7109375" style="32" customWidth="1"/>
    <col min="9478" max="9481" width="9.7109375" style="32" customWidth="1"/>
    <col min="9482" max="9483" width="10.28515625" style="32" customWidth="1"/>
    <col min="9484" max="9484" width="24.7109375" style="32" customWidth="1"/>
    <col min="9485" max="9485" width="16" style="32" customWidth="1"/>
    <col min="9486" max="9728" width="9.140625" style="32"/>
    <col min="9729" max="9729" width="4.5703125" style="32" customWidth="1"/>
    <col min="9730" max="9730" width="9.7109375" style="32" customWidth="1"/>
    <col min="9731" max="9731" width="37" style="32" customWidth="1"/>
    <col min="9732" max="9732" width="7.7109375" style="32" customWidth="1"/>
    <col min="9733" max="9733" width="8.7109375" style="32" customWidth="1"/>
    <col min="9734" max="9737" width="9.7109375" style="32" customWidth="1"/>
    <col min="9738" max="9739" width="10.28515625" style="32" customWidth="1"/>
    <col min="9740" max="9740" width="24.7109375" style="32" customWidth="1"/>
    <col min="9741" max="9741" width="16" style="32" customWidth="1"/>
    <col min="9742" max="9984" width="9.140625" style="32"/>
    <col min="9985" max="9985" width="4.5703125" style="32" customWidth="1"/>
    <col min="9986" max="9986" width="9.7109375" style="32" customWidth="1"/>
    <col min="9987" max="9987" width="37" style="32" customWidth="1"/>
    <col min="9988" max="9988" width="7.7109375" style="32" customWidth="1"/>
    <col min="9989" max="9989" width="8.7109375" style="32" customWidth="1"/>
    <col min="9990" max="9993" width="9.7109375" style="32" customWidth="1"/>
    <col min="9994" max="9995" width="10.28515625" style="32" customWidth="1"/>
    <col min="9996" max="9996" width="24.7109375" style="32" customWidth="1"/>
    <col min="9997" max="9997" width="16" style="32" customWidth="1"/>
    <col min="9998" max="10240" width="9.140625" style="32"/>
    <col min="10241" max="10241" width="4.5703125" style="32" customWidth="1"/>
    <col min="10242" max="10242" width="9.7109375" style="32" customWidth="1"/>
    <col min="10243" max="10243" width="37" style="32" customWidth="1"/>
    <col min="10244" max="10244" width="7.7109375" style="32" customWidth="1"/>
    <col min="10245" max="10245" width="8.7109375" style="32" customWidth="1"/>
    <col min="10246" max="10249" width="9.7109375" style="32" customWidth="1"/>
    <col min="10250" max="10251" width="10.28515625" style="32" customWidth="1"/>
    <col min="10252" max="10252" width="24.7109375" style="32" customWidth="1"/>
    <col min="10253" max="10253" width="16" style="32" customWidth="1"/>
    <col min="10254" max="10496" width="9.140625" style="32"/>
    <col min="10497" max="10497" width="4.5703125" style="32" customWidth="1"/>
    <col min="10498" max="10498" width="9.7109375" style="32" customWidth="1"/>
    <col min="10499" max="10499" width="37" style="32" customWidth="1"/>
    <col min="10500" max="10500" width="7.7109375" style="32" customWidth="1"/>
    <col min="10501" max="10501" width="8.7109375" style="32" customWidth="1"/>
    <col min="10502" max="10505" width="9.7109375" style="32" customWidth="1"/>
    <col min="10506" max="10507" width="10.28515625" style="32" customWidth="1"/>
    <col min="10508" max="10508" width="24.7109375" style="32" customWidth="1"/>
    <col min="10509" max="10509" width="16" style="32" customWidth="1"/>
    <col min="10510" max="10752" width="9.140625" style="32"/>
    <col min="10753" max="10753" width="4.5703125" style="32" customWidth="1"/>
    <col min="10754" max="10754" width="9.7109375" style="32" customWidth="1"/>
    <col min="10755" max="10755" width="37" style="32" customWidth="1"/>
    <col min="10756" max="10756" width="7.7109375" style="32" customWidth="1"/>
    <col min="10757" max="10757" width="8.7109375" style="32" customWidth="1"/>
    <col min="10758" max="10761" width="9.7109375" style="32" customWidth="1"/>
    <col min="10762" max="10763" width="10.28515625" style="32" customWidth="1"/>
    <col min="10764" max="10764" width="24.7109375" style="32" customWidth="1"/>
    <col min="10765" max="10765" width="16" style="32" customWidth="1"/>
    <col min="10766" max="11008" width="9.140625" style="32"/>
    <col min="11009" max="11009" width="4.5703125" style="32" customWidth="1"/>
    <col min="11010" max="11010" width="9.7109375" style="32" customWidth="1"/>
    <col min="11011" max="11011" width="37" style="32" customWidth="1"/>
    <col min="11012" max="11012" width="7.7109375" style="32" customWidth="1"/>
    <col min="11013" max="11013" width="8.7109375" style="32" customWidth="1"/>
    <col min="11014" max="11017" width="9.7109375" style="32" customWidth="1"/>
    <col min="11018" max="11019" width="10.28515625" style="32" customWidth="1"/>
    <col min="11020" max="11020" width="24.7109375" style="32" customWidth="1"/>
    <col min="11021" max="11021" width="16" style="32" customWidth="1"/>
    <col min="11022" max="11264" width="9.140625" style="32"/>
    <col min="11265" max="11265" width="4.5703125" style="32" customWidth="1"/>
    <col min="11266" max="11266" width="9.7109375" style="32" customWidth="1"/>
    <col min="11267" max="11267" width="37" style="32" customWidth="1"/>
    <col min="11268" max="11268" width="7.7109375" style="32" customWidth="1"/>
    <col min="11269" max="11269" width="8.7109375" style="32" customWidth="1"/>
    <col min="11270" max="11273" width="9.7109375" style="32" customWidth="1"/>
    <col min="11274" max="11275" width="10.28515625" style="32" customWidth="1"/>
    <col min="11276" max="11276" width="24.7109375" style="32" customWidth="1"/>
    <col min="11277" max="11277" width="16" style="32" customWidth="1"/>
    <col min="11278" max="11520" width="9.140625" style="32"/>
    <col min="11521" max="11521" width="4.5703125" style="32" customWidth="1"/>
    <col min="11522" max="11522" width="9.7109375" style="32" customWidth="1"/>
    <col min="11523" max="11523" width="37" style="32" customWidth="1"/>
    <col min="11524" max="11524" width="7.7109375" style="32" customWidth="1"/>
    <col min="11525" max="11525" width="8.7109375" style="32" customWidth="1"/>
    <col min="11526" max="11529" width="9.7109375" style="32" customWidth="1"/>
    <col min="11530" max="11531" width="10.28515625" style="32" customWidth="1"/>
    <col min="11532" max="11532" width="24.7109375" style="32" customWidth="1"/>
    <col min="11533" max="11533" width="16" style="32" customWidth="1"/>
    <col min="11534" max="11776" width="9.140625" style="32"/>
    <col min="11777" max="11777" width="4.5703125" style="32" customWidth="1"/>
    <col min="11778" max="11778" width="9.7109375" style="32" customWidth="1"/>
    <col min="11779" max="11779" width="37" style="32" customWidth="1"/>
    <col min="11780" max="11780" width="7.7109375" style="32" customWidth="1"/>
    <col min="11781" max="11781" width="8.7109375" style="32" customWidth="1"/>
    <col min="11782" max="11785" width="9.7109375" style="32" customWidth="1"/>
    <col min="11786" max="11787" width="10.28515625" style="32" customWidth="1"/>
    <col min="11788" max="11788" width="24.7109375" style="32" customWidth="1"/>
    <col min="11789" max="11789" width="16" style="32" customWidth="1"/>
    <col min="11790" max="12032" width="9.140625" style="32"/>
    <col min="12033" max="12033" width="4.5703125" style="32" customWidth="1"/>
    <col min="12034" max="12034" width="9.7109375" style="32" customWidth="1"/>
    <col min="12035" max="12035" width="37" style="32" customWidth="1"/>
    <col min="12036" max="12036" width="7.7109375" style="32" customWidth="1"/>
    <col min="12037" max="12037" width="8.7109375" style="32" customWidth="1"/>
    <col min="12038" max="12041" width="9.7109375" style="32" customWidth="1"/>
    <col min="12042" max="12043" width="10.28515625" style="32" customWidth="1"/>
    <col min="12044" max="12044" width="24.7109375" style="32" customWidth="1"/>
    <col min="12045" max="12045" width="16" style="32" customWidth="1"/>
    <col min="12046" max="12288" width="9.140625" style="32"/>
    <col min="12289" max="12289" width="4.5703125" style="32" customWidth="1"/>
    <col min="12290" max="12290" width="9.7109375" style="32" customWidth="1"/>
    <col min="12291" max="12291" width="37" style="32" customWidth="1"/>
    <col min="12292" max="12292" width="7.7109375" style="32" customWidth="1"/>
    <col min="12293" max="12293" width="8.7109375" style="32" customWidth="1"/>
    <col min="12294" max="12297" width="9.7109375" style="32" customWidth="1"/>
    <col min="12298" max="12299" width="10.28515625" style="32" customWidth="1"/>
    <col min="12300" max="12300" width="24.7109375" style="32" customWidth="1"/>
    <col min="12301" max="12301" width="16" style="32" customWidth="1"/>
    <col min="12302" max="12544" width="9.140625" style="32"/>
    <col min="12545" max="12545" width="4.5703125" style="32" customWidth="1"/>
    <col min="12546" max="12546" width="9.7109375" style="32" customWidth="1"/>
    <col min="12547" max="12547" width="37" style="32" customWidth="1"/>
    <col min="12548" max="12548" width="7.7109375" style="32" customWidth="1"/>
    <col min="12549" max="12549" width="8.7109375" style="32" customWidth="1"/>
    <col min="12550" max="12553" width="9.7109375" style="32" customWidth="1"/>
    <col min="12554" max="12555" width="10.28515625" style="32" customWidth="1"/>
    <col min="12556" max="12556" width="24.7109375" style="32" customWidth="1"/>
    <col min="12557" max="12557" width="16" style="32" customWidth="1"/>
    <col min="12558" max="12800" width="9.140625" style="32"/>
    <col min="12801" max="12801" width="4.5703125" style="32" customWidth="1"/>
    <col min="12802" max="12802" width="9.7109375" style="32" customWidth="1"/>
    <col min="12803" max="12803" width="37" style="32" customWidth="1"/>
    <col min="12804" max="12804" width="7.7109375" style="32" customWidth="1"/>
    <col min="12805" max="12805" width="8.7109375" style="32" customWidth="1"/>
    <col min="12806" max="12809" width="9.7109375" style="32" customWidth="1"/>
    <col min="12810" max="12811" width="10.28515625" style="32" customWidth="1"/>
    <col min="12812" max="12812" width="24.7109375" style="32" customWidth="1"/>
    <col min="12813" max="12813" width="16" style="32" customWidth="1"/>
    <col min="12814" max="13056" width="9.140625" style="32"/>
    <col min="13057" max="13057" width="4.5703125" style="32" customWidth="1"/>
    <col min="13058" max="13058" width="9.7109375" style="32" customWidth="1"/>
    <col min="13059" max="13059" width="37" style="32" customWidth="1"/>
    <col min="13060" max="13060" width="7.7109375" style="32" customWidth="1"/>
    <col min="13061" max="13061" width="8.7109375" style="32" customWidth="1"/>
    <col min="13062" max="13065" width="9.7109375" style="32" customWidth="1"/>
    <col min="13066" max="13067" width="10.28515625" style="32" customWidth="1"/>
    <col min="13068" max="13068" width="24.7109375" style="32" customWidth="1"/>
    <col min="13069" max="13069" width="16" style="32" customWidth="1"/>
    <col min="13070" max="13312" width="9.140625" style="32"/>
    <col min="13313" max="13313" width="4.5703125" style="32" customWidth="1"/>
    <col min="13314" max="13314" width="9.7109375" style="32" customWidth="1"/>
    <col min="13315" max="13315" width="37" style="32" customWidth="1"/>
    <col min="13316" max="13316" width="7.7109375" style="32" customWidth="1"/>
    <col min="13317" max="13317" width="8.7109375" style="32" customWidth="1"/>
    <col min="13318" max="13321" width="9.7109375" style="32" customWidth="1"/>
    <col min="13322" max="13323" width="10.28515625" style="32" customWidth="1"/>
    <col min="13324" max="13324" width="24.7109375" style="32" customWidth="1"/>
    <col min="13325" max="13325" width="16" style="32" customWidth="1"/>
    <col min="13326" max="13568" width="9.140625" style="32"/>
    <col min="13569" max="13569" width="4.5703125" style="32" customWidth="1"/>
    <col min="13570" max="13570" width="9.7109375" style="32" customWidth="1"/>
    <col min="13571" max="13571" width="37" style="32" customWidth="1"/>
    <col min="13572" max="13572" width="7.7109375" style="32" customWidth="1"/>
    <col min="13573" max="13573" width="8.7109375" style="32" customWidth="1"/>
    <col min="13574" max="13577" width="9.7109375" style="32" customWidth="1"/>
    <col min="13578" max="13579" width="10.28515625" style="32" customWidth="1"/>
    <col min="13580" max="13580" width="24.7109375" style="32" customWidth="1"/>
    <col min="13581" max="13581" width="16" style="32" customWidth="1"/>
    <col min="13582" max="13824" width="9.140625" style="32"/>
    <col min="13825" max="13825" width="4.5703125" style="32" customWidth="1"/>
    <col min="13826" max="13826" width="9.7109375" style="32" customWidth="1"/>
    <col min="13827" max="13827" width="37" style="32" customWidth="1"/>
    <col min="13828" max="13828" width="7.7109375" style="32" customWidth="1"/>
    <col min="13829" max="13829" width="8.7109375" style="32" customWidth="1"/>
    <col min="13830" max="13833" width="9.7109375" style="32" customWidth="1"/>
    <col min="13834" max="13835" width="10.28515625" style="32" customWidth="1"/>
    <col min="13836" max="13836" width="24.7109375" style="32" customWidth="1"/>
    <col min="13837" max="13837" width="16" style="32" customWidth="1"/>
    <col min="13838" max="14080" width="9.140625" style="32"/>
    <col min="14081" max="14081" width="4.5703125" style="32" customWidth="1"/>
    <col min="14082" max="14082" width="9.7109375" style="32" customWidth="1"/>
    <col min="14083" max="14083" width="37" style="32" customWidth="1"/>
    <col min="14084" max="14084" width="7.7109375" style="32" customWidth="1"/>
    <col min="14085" max="14085" width="8.7109375" style="32" customWidth="1"/>
    <col min="14086" max="14089" width="9.7109375" style="32" customWidth="1"/>
    <col min="14090" max="14091" width="10.28515625" style="32" customWidth="1"/>
    <col min="14092" max="14092" width="24.7109375" style="32" customWidth="1"/>
    <col min="14093" max="14093" width="16" style="32" customWidth="1"/>
    <col min="14094" max="14336" width="9.140625" style="32"/>
    <col min="14337" max="14337" width="4.5703125" style="32" customWidth="1"/>
    <col min="14338" max="14338" width="9.7109375" style="32" customWidth="1"/>
    <col min="14339" max="14339" width="37" style="32" customWidth="1"/>
    <col min="14340" max="14340" width="7.7109375" style="32" customWidth="1"/>
    <col min="14341" max="14341" width="8.7109375" style="32" customWidth="1"/>
    <col min="14342" max="14345" width="9.7109375" style="32" customWidth="1"/>
    <col min="14346" max="14347" width="10.28515625" style="32" customWidth="1"/>
    <col min="14348" max="14348" width="24.7109375" style="32" customWidth="1"/>
    <col min="14349" max="14349" width="16" style="32" customWidth="1"/>
    <col min="14350" max="14592" width="9.140625" style="32"/>
    <col min="14593" max="14593" width="4.5703125" style="32" customWidth="1"/>
    <col min="14594" max="14594" width="9.7109375" style="32" customWidth="1"/>
    <col min="14595" max="14595" width="37" style="32" customWidth="1"/>
    <col min="14596" max="14596" width="7.7109375" style="32" customWidth="1"/>
    <col min="14597" max="14597" width="8.7109375" style="32" customWidth="1"/>
    <col min="14598" max="14601" width="9.7109375" style="32" customWidth="1"/>
    <col min="14602" max="14603" width="10.28515625" style="32" customWidth="1"/>
    <col min="14604" max="14604" width="24.7109375" style="32" customWidth="1"/>
    <col min="14605" max="14605" width="16" style="32" customWidth="1"/>
    <col min="14606" max="14848" width="9.140625" style="32"/>
    <col min="14849" max="14849" width="4.5703125" style="32" customWidth="1"/>
    <col min="14850" max="14850" width="9.7109375" style="32" customWidth="1"/>
    <col min="14851" max="14851" width="37" style="32" customWidth="1"/>
    <col min="14852" max="14852" width="7.7109375" style="32" customWidth="1"/>
    <col min="14853" max="14853" width="8.7109375" style="32" customWidth="1"/>
    <col min="14854" max="14857" width="9.7109375" style="32" customWidth="1"/>
    <col min="14858" max="14859" width="10.28515625" style="32" customWidth="1"/>
    <col min="14860" max="14860" width="24.7109375" style="32" customWidth="1"/>
    <col min="14861" max="14861" width="16" style="32" customWidth="1"/>
    <col min="14862" max="15104" width="9.140625" style="32"/>
    <col min="15105" max="15105" width="4.5703125" style="32" customWidth="1"/>
    <col min="15106" max="15106" width="9.7109375" style="32" customWidth="1"/>
    <col min="15107" max="15107" width="37" style="32" customWidth="1"/>
    <col min="15108" max="15108" width="7.7109375" style="32" customWidth="1"/>
    <col min="15109" max="15109" width="8.7109375" style="32" customWidth="1"/>
    <col min="15110" max="15113" width="9.7109375" style="32" customWidth="1"/>
    <col min="15114" max="15115" width="10.28515625" style="32" customWidth="1"/>
    <col min="15116" max="15116" width="24.7109375" style="32" customWidth="1"/>
    <col min="15117" max="15117" width="16" style="32" customWidth="1"/>
    <col min="15118" max="15360" width="9.140625" style="32"/>
    <col min="15361" max="15361" width="4.5703125" style="32" customWidth="1"/>
    <col min="15362" max="15362" width="9.7109375" style="32" customWidth="1"/>
    <col min="15363" max="15363" width="37" style="32" customWidth="1"/>
    <col min="15364" max="15364" width="7.7109375" style="32" customWidth="1"/>
    <col min="15365" max="15365" width="8.7109375" style="32" customWidth="1"/>
    <col min="15366" max="15369" width="9.7109375" style="32" customWidth="1"/>
    <col min="15370" max="15371" width="10.28515625" style="32" customWidth="1"/>
    <col min="15372" max="15372" width="24.7109375" style="32" customWidth="1"/>
    <col min="15373" max="15373" width="16" style="32" customWidth="1"/>
    <col min="15374" max="15616" width="9.140625" style="32"/>
    <col min="15617" max="15617" width="4.5703125" style="32" customWidth="1"/>
    <col min="15618" max="15618" width="9.7109375" style="32" customWidth="1"/>
    <col min="15619" max="15619" width="37" style="32" customWidth="1"/>
    <col min="15620" max="15620" width="7.7109375" style="32" customWidth="1"/>
    <col min="15621" max="15621" width="8.7109375" style="32" customWidth="1"/>
    <col min="15622" max="15625" width="9.7109375" style="32" customWidth="1"/>
    <col min="15626" max="15627" width="10.28515625" style="32" customWidth="1"/>
    <col min="15628" max="15628" width="24.7109375" style="32" customWidth="1"/>
    <col min="15629" max="15629" width="16" style="32" customWidth="1"/>
    <col min="15630" max="15872" width="9.140625" style="32"/>
    <col min="15873" max="15873" width="4.5703125" style="32" customWidth="1"/>
    <col min="15874" max="15874" width="9.7109375" style="32" customWidth="1"/>
    <col min="15875" max="15875" width="37" style="32" customWidth="1"/>
    <col min="15876" max="15876" width="7.7109375" style="32" customWidth="1"/>
    <col min="15877" max="15877" width="8.7109375" style="32" customWidth="1"/>
    <col min="15878" max="15881" width="9.7109375" style="32" customWidth="1"/>
    <col min="15882" max="15883" width="10.28515625" style="32" customWidth="1"/>
    <col min="15884" max="15884" width="24.7109375" style="32" customWidth="1"/>
    <col min="15885" max="15885" width="16" style="32" customWidth="1"/>
    <col min="15886" max="16128" width="9.140625" style="32"/>
    <col min="16129" max="16129" width="4.5703125" style="32" customWidth="1"/>
    <col min="16130" max="16130" width="9.7109375" style="32" customWidth="1"/>
    <col min="16131" max="16131" width="37" style="32" customWidth="1"/>
    <col min="16132" max="16132" width="7.7109375" style="32" customWidth="1"/>
    <col min="16133" max="16133" width="8.7109375" style="32" customWidth="1"/>
    <col min="16134" max="16137" width="9.7109375" style="32" customWidth="1"/>
    <col min="16138" max="16139" width="10.28515625" style="32" customWidth="1"/>
    <col min="16140" max="16140" width="24.7109375" style="32" customWidth="1"/>
    <col min="16141" max="16141" width="16" style="32" customWidth="1"/>
    <col min="16142" max="16384" width="9.140625" style="32"/>
  </cols>
  <sheetData>
    <row r="1" spans="1:13" ht="25.5" x14ac:dyDescent="0.2">
      <c r="A1" s="33" t="s">
        <v>29</v>
      </c>
      <c r="B1" s="33" t="s">
        <v>41</v>
      </c>
      <c r="C1" s="33" t="s">
        <v>42</v>
      </c>
      <c r="D1" s="34" t="s">
        <v>43</v>
      </c>
      <c r="E1" s="34" t="s">
        <v>44</v>
      </c>
      <c r="F1" s="34" t="s">
        <v>45</v>
      </c>
      <c r="G1" s="40" t="s">
        <v>46</v>
      </c>
      <c r="H1" s="40" t="s">
        <v>47</v>
      </c>
      <c r="I1" s="40" t="s">
        <v>48</v>
      </c>
      <c r="J1" s="40" t="s">
        <v>49</v>
      </c>
      <c r="K1" s="40" t="s">
        <v>50</v>
      </c>
      <c r="L1" s="40" t="s">
        <v>51</v>
      </c>
      <c r="M1" s="34" t="s">
        <v>52</v>
      </c>
    </row>
    <row r="2" spans="1:13" ht="38.25" x14ac:dyDescent="0.2">
      <c r="A2" s="35">
        <v>1</v>
      </c>
      <c r="B2" s="36" t="s">
        <v>379</v>
      </c>
      <c r="C2" s="35" t="s">
        <v>380</v>
      </c>
      <c r="D2" s="36">
        <v>4</v>
      </c>
      <c r="E2" s="35" t="s">
        <v>96</v>
      </c>
      <c r="F2" s="35">
        <v>0.78</v>
      </c>
      <c r="G2" s="41">
        <v>0</v>
      </c>
      <c r="H2" s="41">
        <v>0</v>
      </c>
      <c r="I2" s="41">
        <v>0</v>
      </c>
      <c r="J2" s="44">
        <f>ROUND(G2*D2,0)</f>
        <v>0</v>
      </c>
      <c r="K2" s="44">
        <f>ROUND((H2+I2)*D2,0)</f>
        <v>0</v>
      </c>
      <c r="L2" s="70"/>
      <c r="M2" s="37"/>
    </row>
    <row r="3" spans="1:13" s="38" customFormat="1" ht="14.25" x14ac:dyDescent="0.2">
      <c r="C3" s="38" t="s">
        <v>57</v>
      </c>
      <c r="G3" s="42"/>
      <c r="H3" s="42"/>
      <c r="I3" s="42"/>
      <c r="J3" s="45">
        <f>ROUND(SUM(J2:J2),0)</f>
        <v>0</v>
      </c>
      <c r="K3" s="45">
        <f>ROUND(SUM(K2:K2),0)</f>
        <v>0</v>
      </c>
      <c r="L3" s="42"/>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4" workbookViewId="0">
      <selection activeCell="D9" sqref="D9"/>
    </sheetView>
  </sheetViews>
  <sheetFormatPr defaultRowHeight="12.75" x14ac:dyDescent="0.2"/>
  <cols>
    <col min="1" max="1" width="28.42578125" customWidth="1"/>
    <col min="3" max="3" width="15.28515625" customWidth="1"/>
    <col min="4" max="4" width="36.42578125" customWidth="1"/>
  </cols>
  <sheetData>
    <row r="1" spans="1:9" s="102" customFormat="1" x14ac:dyDescent="0.2">
      <c r="A1" s="155" t="s">
        <v>272</v>
      </c>
      <c r="B1" s="155"/>
      <c r="C1" s="155"/>
      <c r="D1" s="155"/>
      <c r="E1" s="155"/>
      <c r="F1" s="155"/>
      <c r="G1" s="155"/>
      <c r="H1" s="155"/>
      <c r="I1" s="155"/>
    </row>
    <row r="2" spans="1:9" s="102" customFormat="1" x14ac:dyDescent="0.2">
      <c r="A2" s="155" t="s">
        <v>28</v>
      </c>
      <c r="B2" s="155"/>
      <c r="C2" s="155"/>
      <c r="D2" s="155"/>
      <c r="E2" s="155"/>
      <c r="F2" s="155"/>
      <c r="G2" s="155"/>
      <c r="H2" s="155"/>
      <c r="I2" s="155"/>
    </row>
    <row r="3" spans="1:9" x14ac:dyDescent="0.2">
      <c r="A3" s="156" t="s">
        <v>27</v>
      </c>
      <c r="B3" s="156"/>
      <c r="C3" s="156"/>
      <c r="D3" s="156"/>
      <c r="E3" s="156"/>
      <c r="F3" s="156"/>
      <c r="G3" s="156"/>
      <c r="H3" s="156"/>
      <c r="I3" s="156"/>
    </row>
    <row r="4" spans="1:9" s="102" customFormat="1" ht="87" customHeight="1" x14ac:dyDescent="0.2">
      <c r="A4" s="74" t="s">
        <v>424</v>
      </c>
      <c r="C4" s="43"/>
      <c r="D4" s="43"/>
    </row>
    <row r="5" spans="1:9" s="102" customFormat="1" ht="63.75" x14ac:dyDescent="0.2">
      <c r="A5" s="71" t="s">
        <v>381</v>
      </c>
      <c r="C5" s="43"/>
      <c r="D5" s="43"/>
    </row>
    <row r="6" spans="1:9" x14ac:dyDescent="0.2">
      <c r="A6" s="102"/>
      <c r="B6" s="102"/>
      <c r="C6" s="43"/>
      <c r="D6" s="43"/>
    </row>
    <row r="7" spans="1:9" ht="18.75" customHeight="1" x14ac:dyDescent="0.2">
      <c r="A7" s="165" t="s">
        <v>3</v>
      </c>
      <c r="B7" s="166"/>
      <c r="C7" s="166"/>
      <c r="D7" s="167"/>
    </row>
    <row r="8" spans="1:9" x14ac:dyDescent="0.2">
      <c r="A8" s="47" t="s">
        <v>0</v>
      </c>
      <c r="B8" s="48"/>
      <c r="C8" s="49" t="s">
        <v>1</v>
      </c>
      <c r="D8" s="49" t="s">
        <v>2</v>
      </c>
    </row>
    <row r="9" spans="1:9" ht="27" customHeight="1" x14ac:dyDescent="0.2">
      <c r="A9" s="50" t="s">
        <v>4</v>
      </c>
      <c r="B9" s="50"/>
      <c r="C9" s="51">
        <f>ROUND('54 elektromos 00'!C3,0)</f>
        <v>0</v>
      </c>
      <c r="D9" s="51">
        <f>ROUND('54 elektromos 00'!D3,0)</f>
        <v>0</v>
      </c>
    </row>
    <row r="10" spans="1:9" ht="15.75" customHeight="1" x14ac:dyDescent="0.2">
      <c r="A10" s="52" t="s">
        <v>5</v>
      </c>
      <c r="B10" s="53">
        <v>0</v>
      </c>
      <c r="C10" s="54">
        <v>0</v>
      </c>
      <c r="D10" s="54">
        <f>ROUND(D9*B10,0)</f>
        <v>0</v>
      </c>
    </row>
    <row r="11" spans="1:9" ht="15" customHeight="1" x14ac:dyDescent="0.2">
      <c r="A11" s="50" t="s">
        <v>6</v>
      </c>
      <c r="B11" s="50"/>
      <c r="C11" s="55">
        <f>ROUND(C10+C9,0)</f>
        <v>0</v>
      </c>
      <c r="D11" s="55">
        <f>ROUND(D10+D9,0)</f>
        <v>0</v>
      </c>
    </row>
    <row r="12" spans="1:9" ht="20.25" customHeight="1" x14ac:dyDescent="0.2">
      <c r="A12" s="50" t="s">
        <v>7</v>
      </c>
      <c r="B12" s="50"/>
      <c r="C12" s="55">
        <f>ROUND(C11,0)</f>
        <v>0</v>
      </c>
      <c r="D12" s="55">
        <v>0</v>
      </c>
    </row>
    <row r="13" spans="1:9" ht="24" customHeight="1" x14ac:dyDescent="0.2">
      <c r="A13" s="52" t="s">
        <v>8</v>
      </c>
      <c r="B13" s="53">
        <v>0</v>
      </c>
      <c r="C13" s="54">
        <f>ROUND(C12*B13,0)</f>
        <v>0</v>
      </c>
      <c r="D13" s="54">
        <v>0</v>
      </c>
    </row>
    <row r="14" spans="1:9" ht="30.75" customHeight="1" x14ac:dyDescent="0.2">
      <c r="A14" s="50" t="s">
        <v>9</v>
      </c>
      <c r="B14" s="50"/>
      <c r="C14" s="55">
        <f>ROUND(C13+C12,0)</f>
        <v>0</v>
      </c>
      <c r="D14" s="55">
        <v>0</v>
      </c>
    </row>
    <row r="15" spans="1:9" ht="18.75" customHeight="1" x14ac:dyDescent="0.2">
      <c r="A15" s="52" t="s">
        <v>10</v>
      </c>
      <c r="B15" s="53">
        <v>0</v>
      </c>
      <c r="C15" s="54">
        <f>ROUND(C14*B15,0)</f>
        <v>0</v>
      </c>
      <c r="D15" s="54">
        <v>0</v>
      </c>
    </row>
    <row r="16" spans="1:9" ht="23.25" customHeight="1" x14ac:dyDescent="0.2">
      <c r="A16" s="50" t="s">
        <v>11</v>
      </c>
      <c r="B16" s="50"/>
      <c r="C16" s="55">
        <v>0</v>
      </c>
      <c r="D16" s="55">
        <f>ROUND(D11,0)</f>
        <v>0</v>
      </c>
    </row>
    <row r="17" spans="1:4" ht="18.75" customHeight="1" x14ac:dyDescent="0.2">
      <c r="A17" s="52" t="s">
        <v>12</v>
      </c>
      <c r="B17" s="53">
        <v>0</v>
      </c>
      <c r="C17" s="54">
        <v>0</v>
      </c>
      <c r="D17" s="54">
        <f>ROUND(D16*B17,0)</f>
        <v>0</v>
      </c>
    </row>
    <row r="18" spans="1:4" ht="20.25" customHeight="1" x14ac:dyDescent="0.2">
      <c r="A18" s="50" t="s">
        <v>13</v>
      </c>
      <c r="B18" s="50"/>
      <c r="C18" s="161">
        <f>ROUND(C15+C14+D16+D17,0)</f>
        <v>0</v>
      </c>
      <c r="D18" s="161"/>
    </row>
    <row r="19" spans="1:4" ht="27.75" customHeight="1" x14ac:dyDescent="0.2">
      <c r="A19" s="52" t="s">
        <v>14</v>
      </c>
      <c r="B19" s="53">
        <v>0.05</v>
      </c>
      <c r="C19" s="164">
        <f>ROUND(C18*B19,0)</f>
        <v>0</v>
      </c>
      <c r="D19" s="164"/>
    </row>
    <row r="20" spans="1:4" ht="33" customHeight="1" x14ac:dyDescent="0.2">
      <c r="A20" s="50" t="s">
        <v>15</v>
      </c>
      <c r="B20" s="50"/>
      <c r="C20" s="43"/>
      <c r="D20" s="43"/>
    </row>
    <row r="21" spans="1:4" ht="21.75" customHeight="1" x14ac:dyDescent="0.2">
      <c r="A21" s="50" t="s">
        <v>16</v>
      </c>
      <c r="B21" s="50"/>
      <c r="C21" s="161">
        <f>ROUND(C20+C18+C19+D20,0)</f>
        <v>0</v>
      </c>
      <c r="D21" s="161"/>
    </row>
    <row r="22" spans="1:4" x14ac:dyDescent="0.2">
      <c r="A22" s="52" t="s">
        <v>17</v>
      </c>
      <c r="B22" s="53">
        <v>0.27</v>
      </c>
      <c r="C22" s="161">
        <f>ROUND(C21*B22,0)</f>
        <v>0</v>
      </c>
      <c r="D22" s="161"/>
    </row>
    <row r="23" spans="1:4" ht="18.75" customHeight="1" x14ac:dyDescent="0.2">
      <c r="A23" s="56" t="s">
        <v>18</v>
      </c>
      <c r="B23" s="56"/>
      <c r="C23" s="162">
        <f>ROUND(C22+C21,0)</f>
        <v>0</v>
      </c>
      <c r="D23" s="162"/>
    </row>
    <row r="25" spans="1:4" x14ac:dyDescent="0.2">
      <c r="C25" s="72" t="s">
        <v>382</v>
      </c>
      <c r="D25" s="73">
        <v>43032</v>
      </c>
    </row>
  </sheetData>
  <mergeCells count="9">
    <mergeCell ref="A1:I1"/>
    <mergeCell ref="A2:I2"/>
    <mergeCell ref="A3:I3"/>
    <mergeCell ref="C23:D23"/>
    <mergeCell ref="A7:D7"/>
    <mergeCell ref="C18:D18"/>
    <mergeCell ref="C19:D19"/>
    <mergeCell ref="C21:D21"/>
    <mergeCell ref="C22:D2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E9" sqref="E9"/>
    </sheetView>
  </sheetViews>
  <sheetFormatPr defaultRowHeight="12.75" x14ac:dyDescent="0.2"/>
  <cols>
    <col min="2" max="2" width="27.5703125" customWidth="1"/>
    <col min="3" max="3" width="22.42578125" customWidth="1"/>
    <col min="4" max="4" width="37.7109375" customWidth="1"/>
  </cols>
  <sheetData>
    <row r="1" spans="1:4" x14ac:dyDescent="0.2">
      <c r="A1" s="47" t="s">
        <v>29</v>
      </c>
      <c r="B1" s="47" t="s">
        <v>0</v>
      </c>
      <c r="C1" s="49" t="s">
        <v>1</v>
      </c>
      <c r="D1" s="49" t="s">
        <v>2</v>
      </c>
    </row>
    <row r="2" spans="1:4" ht="32.25" customHeight="1" x14ac:dyDescent="0.2">
      <c r="A2" s="50" t="s">
        <v>383</v>
      </c>
      <c r="B2" s="50" t="s">
        <v>384</v>
      </c>
      <c r="C2" s="55">
        <f>ROUND('54 elektromos 71'!J27,0)</f>
        <v>0</v>
      </c>
      <c r="D2" s="55">
        <f>ROUND('54 elektromos 71'!K27,0)</f>
        <v>0</v>
      </c>
    </row>
    <row r="3" spans="1:4" ht="14.25" x14ac:dyDescent="0.2">
      <c r="A3" s="56"/>
      <c r="B3" s="56" t="s">
        <v>40</v>
      </c>
      <c r="C3" s="63">
        <f>ROUND(SUM(C2:C2),0)</f>
        <v>0</v>
      </c>
      <c r="D3" s="63">
        <f>ROUND(SUM(D2:D2),0)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8" sqref="D8"/>
    </sheetView>
  </sheetViews>
  <sheetFormatPr defaultRowHeight="12.75" x14ac:dyDescent="0.2"/>
  <cols>
    <col min="2" max="2" width="19.7109375" customWidth="1"/>
    <col min="3" max="3" width="16.85546875" customWidth="1"/>
    <col min="4" max="4" width="15.85546875" customWidth="1"/>
  </cols>
  <sheetData>
    <row r="1" spans="1:4" x14ac:dyDescent="0.2">
      <c r="A1" s="33" t="s">
        <v>29</v>
      </c>
      <c r="B1" s="33" t="s">
        <v>0</v>
      </c>
      <c r="C1" s="40" t="s">
        <v>1</v>
      </c>
      <c r="D1" s="40" t="s">
        <v>2</v>
      </c>
    </row>
    <row r="2" spans="1:4" ht="34.5" customHeight="1" x14ac:dyDescent="0.2">
      <c r="A2" s="35" t="s">
        <v>30</v>
      </c>
      <c r="B2" s="35" t="s">
        <v>31</v>
      </c>
      <c r="C2" s="41">
        <f>'54 fűtés 54'!J3</f>
        <v>0</v>
      </c>
      <c r="D2" s="41">
        <f>'54 fűtés 54'!K2</f>
        <v>0</v>
      </c>
    </row>
    <row r="3" spans="1:4" ht="43.5" customHeight="1" x14ac:dyDescent="0.2">
      <c r="A3" s="35" t="s">
        <v>32</v>
      </c>
      <c r="B3" s="35" t="s">
        <v>33</v>
      </c>
      <c r="C3" s="41">
        <f>'54 fűtés 80'!J8</f>
        <v>0</v>
      </c>
      <c r="D3" s="41">
        <f>'54 fűtés 80'!K8</f>
        <v>0</v>
      </c>
    </row>
    <row r="4" spans="1:4" ht="31.5" customHeight="1" x14ac:dyDescent="0.2">
      <c r="A4" s="35" t="s">
        <v>34</v>
      </c>
      <c r="B4" s="35" t="s">
        <v>35</v>
      </c>
      <c r="C4" s="41">
        <f>'54 fűtés 81'!J11</f>
        <v>0</v>
      </c>
      <c r="D4" s="41">
        <f>'54 fűtés 81'!K11</f>
        <v>0</v>
      </c>
    </row>
    <row r="5" spans="1:4" ht="48.75" customHeight="1" x14ac:dyDescent="0.2">
      <c r="A5" s="35" t="s">
        <v>36</v>
      </c>
      <c r="B5" s="35" t="s">
        <v>37</v>
      </c>
      <c r="C5" s="41">
        <f>'54 fűtés 82'!J67</f>
        <v>0</v>
      </c>
      <c r="D5" s="41">
        <f>'54 fűtés 82'!K67</f>
        <v>0</v>
      </c>
    </row>
    <row r="6" spans="1:4" ht="24.75" customHeight="1" x14ac:dyDescent="0.2">
      <c r="A6" s="35" t="s">
        <v>38</v>
      </c>
      <c r="B6" s="35" t="s">
        <v>39</v>
      </c>
      <c r="C6" s="41">
        <f>'54 fűtés 83'!J3</f>
        <v>0</v>
      </c>
      <c r="D6" s="41">
        <f>'54 fűtés 83'!K3</f>
        <v>0</v>
      </c>
    </row>
    <row r="7" spans="1:4" ht="14.25" x14ac:dyDescent="0.2">
      <c r="A7" s="38"/>
      <c r="B7" s="38" t="s">
        <v>40</v>
      </c>
      <c r="C7" s="42">
        <f>SUM(C2:C6)</f>
        <v>0</v>
      </c>
      <c r="D7" s="42">
        <f>SUM(D2:D6)</f>
        <v>0</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opLeftCell="A16" workbookViewId="0">
      <selection activeCell="H26" sqref="H26"/>
    </sheetView>
  </sheetViews>
  <sheetFormatPr defaultRowHeight="12.75" x14ac:dyDescent="0.2"/>
  <cols>
    <col min="2" max="2" width="13" customWidth="1"/>
    <col min="3" max="3" width="35.85546875" customWidth="1"/>
    <col min="8" max="8" width="11.42578125" customWidth="1"/>
  </cols>
  <sheetData>
    <row r="1" spans="1:13" ht="25.5" x14ac:dyDescent="0.2">
      <c r="A1" s="47" t="s">
        <v>29</v>
      </c>
      <c r="B1" s="47" t="s">
        <v>41</v>
      </c>
      <c r="C1" s="47" t="s">
        <v>42</v>
      </c>
      <c r="D1" s="48" t="s">
        <v>43</v>
      </c>
      <c r="E1" s="48" t="s">
        <v>44</v>
      </c>
      <c r="F1" s="48" t="s">
        <v>45</v>
      </c>
      <c r="G1" s="49" t="s">
        <v>46</v>
      </c>
      <c r="H1" s="49" t="s">
        <v>47</v>
      </c>
      <c r="I1" s="49" t="s">
        <v>48</v>
      </c>
      <c r="J1" s="49" t="s">
        <v>49</v>
      </c>
      <c r="K1" s="49" t="s">
        <v>50</v>
      </c>
      <c r="L1" s="48" t="s">
        <v>51</v>
      </c>
      <c r="M1" s="48" t="s">
        <v>52</v>
      </c>
    </row>
    <row r="2" spans="1:13" ht="52.5" customHeight="1" x14ac:dyDescent="0.2">
      <c r="A2" s="50">
        <v>1</v>
      </c>
      <c r="B2" s="62" t="s">
        <v>385</v>
      </c>
      <c r="C2" s="50" t="s">
        <v>386</v>
      </c>
      <c r="D2" s="62">
        <v>1</v>
      </c>
      <c r="E2" s="50" t="s">
        <v>387</v>
      </c>
      <c r="F2" s="50">
        <v>20</v>
      </c>
      <c r="G2" s="55">
        <v>0</v>
      </c>
      <c r="H2" s="55">
        <v>0</v>
      </c>
      <c r="I2" s="55">
        <v>0</v>
      </c>
      <c r="J2" s="51">
        <f t="shared" ref="J2:J26" si="0">ROUND(G2*D2,0)</f>
        <v>0</v>
      </c>
      <c r="K2" s="51">
        <f t="shared" ref="K2:K26" si="1">ROUND((H2+I2)*D2,0)</f>
        <v>0</v>
      </c>
      <c r="L2" s="59"/>
      <c r="M2" s="59"/>
    </row>
    <row r="3" spans="1:13" ht="51.75" customHeight="1" x14ac:dyDescent="0.2">
      <c r="A3" s="50">
        <v>2</v>
      </c>
      <c r="B3" s="62" t="s">
        <v>388</v>
      </c>
      <c r="C3" s="50" t="s">
        <v>389</v>
      </c>
      <c r="D3" s="62">
        <v>110</v>
      </c>
      <c r="E3" s="50" t="s">
        <v>55</v>
      </c>
      <c r="F3" s="50">
        <v>0.02</v>
      </c>
      <c r="G3" s="55">
        <v>0</v>
      </c>
      <c r="H3" s="55">
        <v>0</v>
      </c>
      <c r="I3" s="55">
        <v>0</v>
      </c>
      <c r="J3" s="51">
        <f t="shared" si="0"/>
        <v>0</v>
      </c>
      <c r="K3" s="51">
        <f t="shared" si="1"/>
        <v>0</v>
      </c>
      <c r="L3" s="59"/>
      <c r="M3" s="59"/>
    </row>
    <row r="4" spans="1:13" ht="74.25" customHeight="1" x14ac:dyDescent="0.2">
      <c r="A4" s="50">
        <v>3</v>
      </c>
      <c r="B4" s="62" t="s">
        <v>388</v>
      </c>
      <c r="C4" s="50" t="s">
        <v>390</v>
      </c>
      <c r="D4" s="62">
        <v>60</v>
      </c>
      <c r="E4" s="50" t="s">
        <v>55</v>
      </c>
      <c r="F4" s="50">
        <v>0.03</v>
      </c>
      <c r="G4" s="55">
        <v>0</v>
      </c>
      <c r="H4" s="55">
        <v>0</v>
      </c>
      <c r="I4" s="55">
        <v>0</v>
      </c>
      <c r="J4" s="51">
        <f t="shared" si="0"/>
        <v>0</v>
      </c>
      <c r="K4" s="51">
        <f t="shared" si="1"/>
        <v>0</v>
      </c>
      <c r="L4" s="59"/>
      <c r="M4" s="59"/>
    </row>
    <row r="5" spans="1:13" ht="98.25" customHeight="1" x14ac:dyDescent="0.2">
      <c r="A5" s="50">
        <v>4</v>
      </c>
      <c r="B5" s="62" t="s">
        <v>391</v>
      </c>
      <c r="C5" s="50" t="s">
        <v>392</v>
      </c>
      <c r="D5" s="62">
        <v>240</v>
      </c>
      <c r="E5" s="50" t="s">
        <v>55</v>
      </c>
      <c r="F5" s="50">
        <v>0.05</v>
      </c>
      <c r="G5" s="55">
        <v>0</v>
      </c>
      <c r="H5" s="55">
        <v>0</v>
      </c>
      <c r="I5" s="55">
        <v>0</v>
      </c>
      <c r="J5" s="51">
        <f t="shared" si="0"/>
        <v>0</v>
      </c>
      <c r="K5" s="51">
        <f t="shared" si="1"/>
        <v>0</v>
      </c>
      <c r="L5" s="59"/>
      <c r="M5" s="59"/>
    </row>
    <row r="6" spans="1:13" ht="93" customHeight="1" x14ac:dyDescent="0.2">
      <c r="A6" s="50">
        <v>5</v>
      </c>
      <c r="B6" s="62" t="s">
        <v>391</v>
      </c>
      <c r="C6" s="50" t="s">
        <v>393</v>
      </c>
      <c r="D6" s="62">
        <v>80</v>
      </c>
      <c r="E6" s="50" t="s">
        <v>55</v>
      </c>
      <c r="F6" s="50">
        <v>0.05</v>
      </c>
      <c r="G6" s="55">
        <v>0</v>
      </c>
      <c r="H6" s="55">
        <v>0</v>
      </c>
      <c r="I6" s="55">
        <v>0</v>
      </c>
      <c r="J6" s="51">
        <f t="shared" si="0"/>
        <v>0</v>
      </c>
      <c r="K6" s="51">
        <f t="shared" si="1"/>
        <v>0</v>
      </c>
      <c r="L6" s="59"/>
      <c r="M6" s="59"/>
    </row>
    <row r="7" spans="1:13" ht="97.5" customHeight="1" x14ac:dyDescent="0.2">
      <c r="A7" s="50">
        <v>6</v>
      </c>
      <c r="B7" s="62" t="s">
        <v>391</v>
      </c>
      <c r="C7" s="50" t="s">
        <v>394</v>
      </c>
      <c r="D7" s="62">
        <v>170</v>
      </c>
      <c r="E7" s="50" t="s">
        <v>55</v>
      </c>
      <c r="F7" s="50">
        <v>0.04</v>
      </c>
      <c r="G7" s="55">
        <v>0</v>
      </c>
      <c r="H7" s="55">
        <v>0</v>
      </c>
      <c r="I7" s="55">
        <v>0</v>
      </c>
      <c r="J7" s="51">
        <f t="shared" si="0"/>
        <v>0</v>
      </c>
      <c r="K7" s="51">
        <f t="shared" si="1"/>
        <v>0</v>
      </c>
      <c r="L7" s="59"/>
      <c r="M7" s="59"/>
    </row>
    <row r="8" spans="1:13" ht="107.25" customHeight="1" x14ac:dyDescent="0.2">
      <c r="A8" s="50">
        <v>7</v>
      </c>
      <c r="B8" s="62" t="s">
        <v>391</v>
      </c>
      <c r="C8" s="50" t="s">
        <v>395</v>
      </c>
      <c r="D8" s="62">
        <v>140</v>
      </c>
      <c r="E8" s="50" t="s">
        <v>55</v>
      </c>
      <c r="F8" s="50">
        <v>0.04</v>
      </c>
      <c r="G8" s="55">
        <v>0</v>
      </c>
      <c r="H8" s="55">
        <v>0</v>
      </c>
      <c r="I8" s="55">
        <v>0</v>
      </c>
      <c r="J8" s="51">
        <f t="shared" si="0"/>
        <v>0</v>
      </c>
      <c r="K8" s="51">
        <f t="shared" si="1"/>
        <v>0</v>
      </c>
      <c r="L8" s="59"/>
      <c r="M8" s="59"/>
    </row>
    <row r="9" spans="1:13" ht="102" x14ac:dyDescent="0.2">
      <c r="A9" s="50">
        <v>8</v>
      </c>
      <c r="B9" s="62" t="s">
        <v>391</v>
      </c>
      <c r="C9" s="50" t="s">
        <v>396</v>
      </c>
      <c r="D9" s="62">
        <v>9</v>
      </c>
      <c r="E9" s="50" t="s">
        <v>55</v>
      </c>
      <c r="F9" s="50">
        <v>0.12</v>
      </c>
      <c r="G9" s="55">
        <v>0</v>
      </c>
      <c r="H9" s="55">
        <v>0</v>
      </c>
      <c r="I9" s="55">
        <v>0</v>
      </c>
      <c r="J9" s="51">
        <f t="shared" si="0"/>
        <v>0</v>
      </c>
      <c r="K9" s="51">
        <f t="shared" si="1"/>
        <v>0</v>
      </c>
      <c r="L9" s="59"/>
      <c r="M9" s="59"/>
    </row>
    <row r="10" spans="1:13" ht="67.5" customHeight="1" x14ac:dyDescent="0.2">
      <c r="A10" s="50">
        <v>9</v>
      </c>
      <c r="B10" s="62" t="s">
        <v>397</v>
      </c>
      <c r="C10" s="50" t="s">
        <v>398</v>
      </c>
      <c r="D10" s="62">
        <v>30</v>
      </c>
      <c r="E10" s="50" t="s">
        <v>55</v>
      </c>
      <c r="F10" s="50">
        <v>0.22</v>
      </c>
      <c r="G10" s="55">
        <v>0</v>
      </c>
      <c r="H10" s="55">
        <v>0</v>
      </c>
      <c r="I10" s="55">
        <v>0</v>
      </c>
      <c r="J10" s="51">
        <f t="shared" si="0"/>
        <v>0</v>
      </c>
      <c r="K10" s="51">
        <f t="shared" si="1"/>
        <v>0</v>
      </c>
      <c r="L10" s="59"/>
      <c r="M10" s="59"/>
    </row>
    <row r="11" spans="1:13" ht="66.75" customHeight="1" x14ac:dyDescent="0.2">
      <c r="A11" s="50">
        <v>10</v>
      </c>
      <c r="B11" s="62" t="s">
        <v>399</v>
      </c>
      <c r="C11" s="50" t="s">
        <v>400</v>
      </c>
      <c r="D11" s="62">
        <v>1</v>
      </c>
      <c r="E11" s="50" t="s">
        <v>387</v>
      </c>
      <c r="F11" s="50">
        <v>12.67</v>
      </c>
      <c r="G11" s="55">
        <v>0</v>
      </c>
      <c r="H11" s="55">
        <v>0</v>
      </c>
      <c r="I11" s="55">
        <v>0</v>
      </c>
      <c r="J11" s="51">
        <f t="shared" si="0"/>
        <v>0</v>
      </c>
      <c r="K11" s="51">
        <f t="shared" si="1"/>
        <v>0</v>
      </c>
      <c r="L11" s="59"/>
      <c r="M11" s="59"/>
    </row>
    <row r="12" spans="1:13" ht="36" customHeight="1" x14ac:dyDescent="0.2">
      <c r="A12" s="50">
        <v>11</v>
      </c>
      <c r="B12" s="62" t="s">
        <v>401</v>
      </c>
      <c r="C12" s="50" t="s">
        <v>402</v>
      </c>
      <c r="D12" s="62">
        <v>1</v>
      </c>
      <c r="E12" s="50" t="s">
        <v>387</v>
      </c>
      <c r="F12" s="50">
        <v>2.73</v>
      </c>
      <c r="G12" s="55">
        <v>0</v>
      </c>
      <c r="H12" s="55">
        <v>0</v>
      </c>
      <c r="I12" s="55">
        <v>0</v>
      </c>
      <c r="J12" s="51">
        <f t="shared" si="0"/>
        <v>0</v>
      </c>
      <c r="K12" s="51">
        <f t="shared" si="1"/>
        <v>0</v>
      </c>
      <c r="L12" s="59"/>
      <c r="M12" s="59"/>
    </row>
    <row r="13" spans="1:13" ht="42.75" customHeight="1" x14ac:dyDescent="0.2">
      <c r="A13" s="50">
        <v>12</v>
      </c>
      <c r="B13" s="62" t="s">
        <v>403</v>
      </c>
      <c r="C13" s="50" t="s">
        <v>404</v>
      </c>
      <c r="D13" s="62">
        <v>6</v>
      </c>
      <c r="E13" s="50" t="s">
        <v>96</v>
      </c>
      <c r="F13" s="50">
        <v>1.2</v>
      </c>
      <c r="G13" s="55">
        <v>0</v>
      </c>
      <c r="H13" s="55">
        <v>0</v>
      </c>
      <c r="I13" s="55">
        <v>0</v>
      </c>
      <c r="J13" s="51">
        <f t="shared" si="0"/>
        <v>0</v>
      </c>
      <c r="K13" s="51">
        <f t="shared" si="1"/>
        <v>0</v>
      </c>
      <c r="L13" s="59"/>
      <c r="M13" s="59"/>
    </row>
    <row r="14" spans="1:13" ht="50.25" customHeight="1" x14ac:dyDescent="0.2">
      <c r="A14" s="50">
        <v>13</v>
      </c>
      <c r="B14" s="62" t="s">
        <v>403</v>
      </c>
      <c r="C14" s="50" t="s">
        <v>405</v>
      </c>
      <c r="D14" s="62">
        <v>2</v>
      </c>
      <c r="E14" s="50" t="s">
        <v>96</v>
      </c>
      <c r="F14" s="50">
        <v>0.77</v>
      </c>
      <c r="G14" s="55">
        <v>0</v>
      </c>
      <c r="H14" s="55">
        <v>0</v>
      </c>
      <c r="I14" s="55">
        <v>0</v>
      </c>
      <c r="J14" s="51">
        <f t="shared" si="0"/>
        <v>0</v>
      </c>
      <c r="K14" s="51">
        <f t="shared" si="1"/>
        <v>0</v>
      </c>
      <c r="L14" s="59"/>
      <c r="M14" s="59"/>
    </row>
    <row r="15" spans="1:13" ht="37.5" customHeight="1" x14ac:dyDescent="0.2">
      <c r="A15" s="50">
        <v>14</v>
      </c>
      <c r="B15" s="62" t="s">
        <v>403</v>
      </c>
      <c r="C15" s="50" t="s">
        <v>406</v>
      </c>
      <c r="D15" s="62">
        <v>2</v>
      </c>
      <c r="E15" s="50" t="s">
        <v>96</v>
      </c>
      <c r="F15" s="50">
        <v>0.08</v>
      </c>
      <c r="G15" s="55">
        <v>0</v>
      </c>
      <c r="H15" s="55">
        <v>0</v>
      </c>
      <c r="I15" s="55">
        <v>0</v>
      </c>
      <c r="J15" s="51">
        <f t="shared" si="0"/>
        <v>0</v>
      </c>
      <c r="K15" s="51">
        <f t="shared" si="1"/>
        <v>0</v>
      </c>
      <c r="L15" s="59"/>
      <c r="M15" s="59"/>
    </row>
    <row r="16" spans="1:13" ht="33.75" customHeight="1" x14ac:dyDescent="0.2">
      <c r="A16" s="50">
        <v>15</v>
      </c>
      <c r="B16" s="62" t="s">
        <v>403</v>
      </c>
      <c r="C16" s="50" t="s">
        <v>407</v>
      </c>
      <c r="D16" s="62">
        <v>7</v>
      </c>
      <c r="E16" s="50" t="s">
        <v>96</v>
      </c>
      <c r="F16" s="50">
        <v>0.08</v>
      </c>
      <c r="G16" s="55">
        <v>0</v>
      </c>
      <c r="H16" s="55">
        <v>0</v>
      </c>
      <c r="I16" s="55">
        <v>0</v>
      </c>
      <c r="J16" s="51">
        <f t="shared" si="0"/>
        <v>0</v>
      </c>
      <c r="K16" s="51">
        <f t="shared" si="1"/>
        <v>0</v>
      </c>
      <c r="L16" s="59"/>
      <c r="M16" s="59"/>
    </row>
    <row r="17" spans="1:13" ht="44.25" customHeight="1" x14ac:dyDescent="0.2">
      <c r="A17" s="50">
        <v>16</v>
      </c>
      <c r="B17" s="62" t="s">
        <v>403</v>
      </c>
      <c r="C17" s="50" t="s">
        <v>408</v>
      </c>
      <c r="D17" s="62">
        <v>8</v>
      </c>
      <c r="E17" s="50" t="s">
        <v>96</v>
      </c>
      <c r="F17" s="50">
        <v>0.31</v>
      </c>
      <c r="G17" s="55">
        <v>0</v>
      </c>
      <c r="H17" s="55">
        <v>0</v>
      </c>
      <c r="I17" s="55">
        <v>0</v>
      </c>
      <c r="J17" s="51">
        <f t="shared" si="0"/>
        <v>0</v>
      </c>
      <c r="K17" s="51">
        <f t="shared" si="1"/>
        <v>0</v>
      </c>
      <c r="L17" s="59"/>
      <c r="M17" s="59"/>
    </row>
    <row r="18" spans="1:13" ht="46.5" customHeight="1" x14ac:dyDescent="0.2">
      <c r="A18" s="50">
        <v>17</v>
      </c>
      <c r="B18" s="62" t="s">
        <v>403</v>
      </c>
      <c r="C18" s="50" t="s">
        <v>409</v>
      </c>
      <c r="D18" s="62">
        <v>3</v>
      </c>
      <c r="E18" s="50" t="s">
        <v>96</v>
      </c>
      <c r="F18" s="50">
        <v>0.4</v>
      </c>
      <c r="G18" s="55">
        <v>0</v>
      </c>
      <c r="H18" s="55">
        <v>0</v>
      </c>
      <c r="I18" s="55">
        <v>0</v>
      </c>
      <c r="J18" s="51">
        <f t="shared" si="0"/>
        <v>0</v>
      </c>
      <c r="K18" s="51">
        <f t="shared" si="1"/>
        <v>0</v>
      </c>
      <c r="L18" s="59"/>
      <c r="M18" s="59"/>
    </row>
    <row r="19" spans="1:13" ht="57" customHeight="1" x14ac:dyDescent="0.2">
      <c r="A19" s="50">
        <v>18</v>
      </c>
      <c r="B19" s="62" t="s">
        <v>410</v>
      </c>
      <c r="C19" s="50" t="s">
        <v>411</v>
      </c>
      <c r="D19" s="62">
        <v>1</v>
      </c>
      <c r="E19" s="50" t="s">
        <v>387</v>
      </c>
      <c r="F19" s="50">
        <v>10.67</v>
      </c>
      <c r="G19" s="55">
        <v>0</v>
      </c>
      <c r="H19" s="55">
        <v>0</v>
      </c>
      <c r="I19" s="55">
        <v>0</v>
      </c>
      <c r="J19" s="51">
        <f t="shared" si="0"/>
        <v>0</v>
      </c>
      <c r="K19" s="51">
        <f t="shared" si="1"/>
        <v>0</v>
      </c>
      <c r="L19" s="59"/>
      <c r="M19" s="59"/>
    </row>
    <row r="20" spans="1:13" ht="25.5" x14ac:dyDescent="0.2">
      <c r="A20" s="50">
        <v>19</v>
      </c>
      <c r="B20" s="62" t="s">
        <v>410</v>
      </c>
      <c r="C20" s="50" t="s">
        <v>412</v>
      </c>
      <c r="D20" s="62">
        <v>2</v>
      </c>
      <c r="E20" s="50" t="s">
        <v>387</v>
      </c>
      <c r="F20" s="50">
        <v>3.13</v>
      </c>
      <c r="G20" s="55">
        <v>0</v>
      </c>
      <c r="H20" s="55">
        <v>0</v>
      </c>
      <c r="I20" s="55">
        <v>0</v>
      </c>
      <c r="J20" s="51">
        <f t="shared" si="0"/>
        <v>0</v>
      </c>
      <c r="K20" s="51">
        <f t="shared" si="1"/>
        <v>0</v>
      </c>
      <c r="L20" s="59"/>
      <c r="M20" s="59"/>
    </row>
    <row r="21" spans="1:13" ht="25.5" x14ac:dyDescent="0.2">
      <c r="A21" s="50">
        <v>20</v>
      </c>
      <c r="B21" s="62" t="s">
        <v>410</v>
      </c>
      <c r="C21" s="50" t="s">
        <v>413</v>
      </c>
      <c r="D21" s="62">
        <v>1</v>
      </c>
      <c r="E21" s="50" t="s">
        <v>387</v>
      </c>
      <c r="F21" s="50">
        <v>20</v>
      </c>
      <c r="G21" s="55">
        <v>0</v>
      </c>
      <c r="H21" s="55">
        <v>0</v>
      </c>
      <c r="I21" s="55">
        <v>0</v>
      </c>
      <c r="J21" s="51">
        <f t="shared" si="0"/>
        <v>0</v>
      </c>
      <c r="K21" s="51">
        <f t="shared" si="1"/>
        <v>0</v>
      </c>
      <c r="L21" s="59"/>
      <c r="M21" s="59"/>
    </row>
    <row r="22" spans="1:13" ht="87.75" customHeight="1" x14ac:dyDescent="0.2">
      <c r="A22" s="50">
        <v>21</v>
      </c>
      <c r="B22" s="62" t="s">
        <v>414</v>
      </c>
      <c r="C22" s="50" t="s">
        <v>415</v>
      </c>
      <c r="D22" s="62">
        <v>10</v>
      </c>
      <c r="E22" s="50" t="s">
        <v>55</v>
      </c>
      <c r="F22" s="50">
        <v>0.08</v>
      </c>
      <c r="G22" s="55">
        <v>0</v>
      </c>
      <c r="H22" s="55">
        <v>0</v>
      </c>
      <c r="I22" s="55">
        <v>0</v>
      </c>
      <c r="J22" s="51">
        <f t="shared" si="0"/>
        <v>0</v>
      </c>
      <c r="K22" s="51">
        <f t="shared" si="1"/>
        <v>0</v>
      </c>
      <c r="L22" s="59"/>
      <c r="M22" s="59"/>
    </row>
    <row r="23" spans="1:13" ht="60" customHeight="1" x14ac:dyDescent="0.2">
      <c r="A23" s="50">
        <v>22</v>
      </c>
      <c r="B23" s="62" t="s">
        <v>416</v>
      </c>
      <c r="C23" s="50" t="s">
        <v>417</v>
      </c>
      <c r="D23" s="62">
        <v>86</v>
      </c>
      <c r="E23" s="50" t="s">
        <v>96</v>
      </c>
      <c r="F23" s="50">
        <v>0.04</v>
      </c>
      <c r="G23" s="55">
        <v>0</v>
      </c>
      <c r="H23" s="55">
        <v>0</v>
      </c>
      <c r="I23" s="55">
        <v>0</v>
      </c>
      <c r="J23" s="51">
        <f t="shared" si="0"/>
        <v>0</v>
      </c>
      <c r="K23" s="51">
        <f t="shared" si="1"/>
        <v>0</v>
      </c>
      <c r="L23" s="59"/>
      <c r="M23" s="59"/>
    </row>
    <row r="24" spans="1:13" ht="46.5" customHeight="1" x14ac:dyDescent="0.2">
      <c r="A24" s="50">
        <v>23</v>
      </c>
      <c r="B24" s="62" t="s">
        <v>418</v>
      </c>
      <c r="C24" s="50" t="s">
        <v>419</v>
      </c>
      <c r="D24" s="62">
        <v>1</v>
      </c>
      <c r="E24" s="50" t="s">
        <v>96</v>
      </c>
      <c r="F24" s="50">
        <v>1.73</v>
      </c>
      <c r="G24" s="55">
        <v>0</v>
      </c>
      <c r="H24" s="55">
        <v>0</v>
      </c>
      <c r="I24" s="55">
        <v>0</v>
      </c>
      <c r="J24" s="51">
        <f t="shared" si="0"/>
        <v>0</v>
      </c>
      <c r="K24" s="51">
        <f t="shared" si="1"/>
        <v>0</v>
      </c>
      <c r="L24" s="59"/>
      <c r="M24" s="59"/>
    </row>
    <row r="25" spans="1:13" ht="42" customHeight="1" x14ac:dyDescent="0.2">
      <c r="A25" s="50">
        <v>24</v>
      </c>
      <c r="B25" s="62" t="s">
        <v>420</v>
      </c>
      <c r="C25" s="50" t="s">
        <v>421</v>
      </c>
      <c r="D25" s="62">
        <v>18</v>
      </c>
      <c r="E25" s="50" t="s">
        <v>96</v>
      </c>
      <c r="F25" s="50">
        <v>0.63</v>
      </c>
      <c r="G25" s="55">
        <v>0</v>
      </c>
      <c r="H25" s="55">
        <v>0</v>
      </c>
      <c r="I25" s="55">
        <v>0</v>
      </c>
      <c r="J25" s="51">
        <f t="shared" si="0"/>
        <v>0</v>
      </c>
      <c r="K25" s="51">
        <f t="shared" si="1"/>
        <v>0</v>
      </c>
      <c r="L25" s="59"/>
      <c r="M25" s="59"/>
    </row>
    <row r="26" spans="1:13" ht="42.75" customHeight="1" x14ac:dyDescent="0.2">
      <c r="A26" s="50">
        <v>25</v>
      </c>
      <c r="B26" s="62" t="s">
        <v>422</v>
      </c>
      <c r="C26" s="50" t="s">
        <v>423</v>
      </c>
      <c r="D26" s="62">
        <v>1</v>
      </c>
      <c r="E26" s="50" t="s">
        <v>387</v>
      </c>
      <c r="F26" s="50">
        <v>44.67</v>
      </c>
      <c r="G26" s="55">
        <v>0</v>
      </c>
      <c r="H26" s="55">
        <v>0</v>
      </c>
      <c r="I26" s="55">
        <v>0</v>
      </c>
      <c r="J26" s="51">
        <f t="shared" si="0"/>
        <v>0</v>
      </c>
      <c r="K26" s="51">
        <f t="shared" si="1"/>
        <v>0</v>
      </c>
      <c r="L26" s="59"/>
      <c r="M26" s="59"/>
    </row>
    <row r="27" spans="1:13" ht="30.75" customHeight="1" x14ac:dyDescent="0.2">
      <c r="A27" s="56"/>
      <c r="B27" s="56"/>
      <c r="C27" s="56" t="s">
        <v>57</v>
      </c>
      <c r="D27" s="56"/>
      <c r="E27" s="56"/>
      <c r="F27" s="56"/>
      <c r="G27" s="63"/>
      <c r="H27" s="63"/>
      <c r="I27" s="63"/>
      <c r="J27" s="64">
        <f>ROUND(SUM(J2:J26),0)</f>
        <v>0</v>
      </c>
      <c r="K27" s="64">
        <f>ROUND(SUM(K2:K26),0)</f>
        <v>0</v>
      </c>
      <c r="L27" s="56"/>
      <c r="M27" s="56"/>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4" zoomScaleNormal="100" workbookViewId="0">
      <selection activeCell="G24" sqref="G24"/>
    </sheetView>
  </sheetViews>
  <sheetFormatPr defaultRowHeight="12.75" x14ac:dyDescent="0.2"/>
  <cols>
    <col min="1" max="1" width="22" customWidth="1"/>
    <col min="2" max="2" width="17.28515625" customWidth="1"/>
    <col min="3" max="3" width="12.42578125" customWidth="1"/>
    <col min="4" max="4" width="16.7109375" customWidth="1"/>
  </cols>
  <sheetData>
    <row r="1" spans="1:9" x14ac:dyDescent="0.2">
      <c r="A1" s="155" t="s">
        <v>272</v>
      </c>
      <c r="B1" s="155"/>
      <c r="C1" s="155"/>
      <c r="D1" s="155"/>
      <c r="E1" s="155"/>
      <c r="F1" s="155"/>
      <c r="G1" s="155"/>
      <c r="H1" s="155"/>
      <c r="I1" s="155"/>
    </row>
    <row r="2" spans="1:9" x14ac:dyDescent="0.2">
      <c r="A2" s="155" t="s">
        <v>28</v>
      </c>
      <c r="B2" s="155"/>
      <c r="C2" s="155"/>
      <c r="D2" s="155"/>
      <c r="E2" s="155"/>
      <c r="F2" s="155"/>
      <c r="G2" s="155"/>
      <c r="H2" s="155"/>
      <c r="I2" s="155"/>
    </row>
    <row r="3" spans="1:9" x14ac:dyDescent="0.2">
      <c r="A3" s="156" t="s">
        <v>24</v>
      </c>
      <c r="B3" s="156"/>
      <c r="C3" s="156"/>
      <c r="D3" s="156"/>
      <c r="E3" s="156"/>
      <c r="F3" s="156"/>
      <c r="G3" s="156"/>
      <c r="H3" s="156"/>
      <c r="I3" s="156"/>
    </row>
    <row r="4" spans="1:9" s="102" customFormat="1" ht="89.25" x14ac:dyDescent="0.2">
      <c r="A4" s="74" t="s">
        <v>424</v>
      </c>
      <c r="B4" s="113"/>
      <c r="C4" s="113"/>
      <c r="D4" s="113"/>
      <c r="E4" s="113"/>
      <c r="F4" s="113"/>
      <c r="G4" s="113"/>
      <c r="H4" s="113"/>
      <c r="I4" s="113"/>
    </row>
    <row r="5" spans="1:9" s="102" customFormat="1" ht="63.75" x14ac:dyDescent="0.2">
      <c r="A5" s="71" t="s">
        <v>381</v>
      </c>
      <c r="B5" s="113"/>
      <c r="C5" s="113"/>
      <c r="D5" s="113"/>
      <c r="E5" s="113"/>
      <c r="F5" s="113"/>
      <c r="G5" s="113"/>
      <c r="H5" s="113"/>
      <c r="I5" s="113"/>
    </row>
    <row r="6" spans="1:9" x14ac:dyDescent="0.2">
      <c r="A6" s="75"/>
      <c r="B6" s="75"/>
      <c r="C6" s="75"/>
      <c r="D6" s="75"/>
      <c r="E6" s="75"/>
      <c r="F6" s="75"/>
      <c r="G6" s="75"/>
      <c r="H6" s="75"/>
      <c r="I6" s="75"/>
    </row>
    <row r="7" spans="1:9" ht="18.75" customHeight="1" x14ac:dyDescent="0.2">
      <c r="A7" s="160" t="s">
        <v>3</v>
      </c>
      <c r="B7" s="160"/>
      <c r="C7" s="160"/>
      <c r="D7" s="160"/>
      <c r="E7" s="75"/>
      <c r="F7" s="75"/>
      <c r="G7" s="75"/>
      <c r="H7" s="75"/>
      <c r="I7" s="75"/>
    </row>
    <row r="8" spans="1:9" ht="25.5" customHeight="1" x14ac:dyDescent="0.2">
      <c r="A8" s="33" t="s">
        <v>0</v>
      </c>
      <c r="B8" s="34"/>
      <c r="C8" s="34" t="s">
        <v>1</v>
      </c>
      <c r="D8" s="34" t="s">
        <v>2</v>
      </c>
      <c r="E8" s="75"/>
      <c r="F8" s="75"/>
      <c r="G8" s="75"/>
      <c r="H8" s="75"/>
      <c r="I8" s="75"/>
    </row>
    <row r="9" spans="1:9" ht="51" customHeight="1" x14ac:dyDescent="0.2">
      <c r="A9" s="35" t="s">
        <v>4</v>
      </c>
      <c r="B9" s="35"/>
      <c r="C9" s="44">
        <f>ROUND('54 organizáció 00'!C5,0)</f>
        <v>0</v>
      </c>
      <c r="D9" s="44">
        <f>ROUND('54 organizáció 00'!D5,0)</f>
        <v>0</v>
      </c>
      <c r="E9" s="75"/>
      <c r="F9" s="75"/>
      <c r="G9" s="75"/>
      <c r="H9" s="75"/>
      <c r="I9" s="75"/>
    </row>
    <row r="10" spans="1:9" ht="38.25" customHeight="1" x14ac:dyDescent="0.2">
      <c r="A10" s="31" t="s">
        <v>5</v>
      </c>
      <c r="B10" s="39">
        <v>0</v>
      </c>
      <c r="C10" s="46">
        <v>0</v>
      </c>
      <c r="D10" s="46">
        <v>0</v>
      </c>
      <c r="E10" s="75"/>
      <c r="F10" s="75"/>
      <c r="G10" s="75"/>
      <c r="H10" s="75"/>
      <c r="I10" s="75"/>
    </row>
    <row r="11" spans="1:9" ht="25.5" x14ac:dyDescent="0.2">
      <c r="A11" s="35" t="s">
        <v>6</v>
      </c>
      <c r="B11" s="35"/>
      <c r="C11" s="41">
        <f>C9</f>
        <v>0</v>
      </c>
      <c r="D11" s="41">
        <f>D9</f>
        <v>0</v>
      </c>
      <c r="E11" s="75"/>
      <c r="F11" s="75"/>
      <c r="G11" s="75"/>
      <c r="H11" s="75"/>
      <c r="I11" s="75"/>
    </row>
    <row r="12" spans="1:9" ht="34.5" customHeight="1" x14ac:dyDescent="0.2">
      <c r="A12" s="35" t="s">
        <v>7</v>
      </c>
      <c r="B12" s="35"/>
      <c r="C12" s="41">
        <f>C11</f>
        <v>0</v>
      </c>
      <c r="D12" s="41">
        <v>0</v>
      </c>
      <c r="E12" s="75"/>
      <c r="F12" s="75"/>
      <c r="G12" s="75"/>
      <c r="H12" s="75"/>
      <c r="I12" s="75"/>
    </row>
    <row r="13" spans="1:9" x14ac:dyDescent="0.2">
      <c r="A13" s="31" t="s">
        <v>8</v>
      </c>
      <c r="B13" s="39">
        <v>0</v>
      </c>
      <c r="C13" s="46">
        <v>0</v>
      </c>
      <c r="D13" s="46">
        <v>0</v>
      </c>
      <c r="E13" s="75"/>
      <c r="F13" s="75"/>
      <c r="G13" s="75"/>
      <c r="H13" s="75"/>
      <c r="I13" s="75"/>
    </row>
    <row r="14" spans="1:9" ht="25.5" x14ac:dyDescent="0.2">
      <c r="A14" s="35" t="s">
        <v>9</v>
      </c>
      <c r="B14" s="35"/>
      <c r="C14" s="41">
        <f>C9</f>
        <v>0</v>
      </c>
      <c r="D14" s="41">
        <v>0</v>
      </c>
      <c r="E14" s="75"/>
      <c r="F14" s="75"/>
      <c r="G14" s="75"/>
      <c r="H14" s="75"/>
      <c r="I14" s="75"/>
    </row>
    <row r="15" spans="1:9" ht="25.5" x14ac:dyDescent="0.2">
      <c r="A15" s="31" t="s">
        <v>10</v>
      </c>
      <c r="B15" s="39">
        <v>0</v>
      </c>
      <c r="C15" s="46">
        <v>0</v>
      </c>
      <c r="D15" s="46">
        <v>0</v>
      </c>
      <c r="E15" s="75"/>
      <c r="F15" s="75"/>
      <c r="G15" s="75"/>
      <c r="H15" s="75"/>
      <c r="I15" s="75"/>
    </row>
    <row r="16" spans="1:9" x14ac:dyDescent="0.2">
      <c r="A16" s="35" t="s">
        <v>11</v>
      </c>
      <c r="B16" s="35"/>
      <c r="C16" s="41">
        <v>0</v>
      </c>
      <c r="D16" s="41">
        <f>D9</f>
        <v>0</v>
      </c>
      <c r="E16" s="75"/>
      <c r="F16" s="75"/>
      <c r="G16" s="75"/>
      <c r="H16" s="75"/>
      <c r="I16" s="75"/>
    </row>
    <row r="17" spans="1:9" x14ac:dyDescent="0.2">
      <c r="A17" s="31" t="s">
        <v>12</v>
      </c>
      <c r="B17" s="39">
        <v>0</v>
      </c>
      <c r="C17" s="46">
        <v>0</v>
      </c>
      <c r="D17" s="46">
        <v>0</v>
      </c>
      <c r="E17" s="75"/>
      <c r="F17" s="75"/>
      <c r="G17" s="75"/>
      <c r="H17" s="75"/>
      <c r="I17" s="75"/>
    </row>
    <row r="18" spans="1:9" ht="25.5" x14ac:dyDescent="0.2">
      <c r="A18" s="35" t="s">
        <v>13</v>
      </c>
      <c r="B18" s="35"/>
      <c r="C18" s="157">
        <f>C14+D16</f>
        <v>0</v>
      </c>
      <c r="D18" s="157"/>
      <c r="E18" s="75"/>
      <c r="F18" s="75"/>
      <c r="G18" s="75"/>
      <c r="H18" s="75"/>
      <c r="I18" s="75"/>
    </row>
    <row r="19" spans="1:9" x14ac:dyDescent="0.2">
      <c r="A19" s="31" t="s">
        <v>14</v>
      </c>
      <c r="B19" s="39">
        <v>0.05</v>
      </c>
      <c r="C19" s="158">
        <f>C18*B19</f>
        <v>0</v>
      </c>
      <c r="D19" s="158"/>
      <c r="E19" s="75"/>
      <c r="F19" s="75"/>
      <c r="G19" s="75"/>
      <c r="H19" s="75"/>
      <c r="I19" s="75"/>
    </row>
    <row r="20" spans="1:9" ht="25.5" x14ac:dyDescent="0.2">
      <c r="A20" s="35" t="s">
        <v>15</v>
      </c>
      <c r="B20" s="35"/>
      <c r="C20" s="43"/>
      <c r="D20" s="43"/>
      <c r="E20" s="75"/>
      <c r="F20" s="75"/>
      <c r="G20" s="75"/>
      <c r="H20" s="75"/>
      <c r="I20" s="75"/>
    </row>
    <row r="21" spans="1:9" x14ac:dyDescent="0.2">
      <c r="A21" s="35" t="s">
        <v>16</v>
      </c>
      <c r="B21" s="35"/>
      <c r="C21" s="157">
        <f>C18+C19</f>
        <v>0</v>
      </c>
      <c r="D21" s="157"/>
      <c r="E21" s="75"/>
      <c r="F21" s="75"/>
      <c r="G21" s="75"/>
      <c r="H21" s="75"/>
      <c r="I21" s="75"/>
    </row>
    <row r="22" spans="1:9" x14ac:dyDescent="0.2">
      <c r="A22" s="31" t="s">
        <v>17</v>
      </c>
      <c r="B22" s="39">
        <v>0.27</v>
      </c>
      <c r="C22" s="157">
        <f>C21*B22</f>
        <v>0</v>
      </c>
      <c r="D22" s="157"/>
      <c r="E22" s="75"/>
      <c r="F22" s="75"/>
      <c r="G22" s="75"/>
      <c r="H22" s="75"/>
      <c r="I22" s="75"/>
    </row>
    <row r="23" spans="1:9" ht="14.25" x14ac:dyDescent="0.2">
      <c r="A23" s="38" t="s">
        <v>18</v>
      </c>
      <c r="B23" s="38"/>
      <c r="C23" s="159">
        <f>C21+C22</f>
        <v>0</v>
      </c>
      <c r="D23" s="159"/>
      <c r="E23" s="75"/>
      <c r="F23" s="75"/>
      <c r="G23" s="75"/>
      <c r="H23" s="75"/>
      <c r="I23" s="75"/>
    </row>
    <row r="25" spans="1:9" x14ac:dyDescent="0.2">
      <c r="C25" s="72" t="s">
        <v>382</v>
      </c>
      <c r="D25" s="73">
        <v>43063</v>
      </c>
    </row>
  </sheetData>
  <mergeCells count="9">
    <mergeCell ref="C21:D21"/>
    <mergeCell ref="C22:D22"/>
    <mergeCell ref="C23:D23"/>
    <mergeCell ref="A7:D7"/>
    <mergeCell ref="A1:I1"/>
    <mergeCell ref="A2:I2"/>
    <mergeCell ref="A3:I3"/>
    <mergeCell ref="C18:D18"/>
    <mergeCell ref="C19:D19"/>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5" sqref="C5"/>
    </sheetView>
  </sheetViews>
  <sheetFormatPr defaultRowHeight="12.75" x14ac:dyDescent="0.2"/>
  <cols>
    <col min="2" max="2" width="25.85546875" customWidth="1"/>
    <col min="3" max="3" width="20.7109375" customWidth="1"/>
    <col min="4" max="4" width="31.42578125" customWidth="1"/>
  </cols>
  <sheetData>
    <row r="1" spans="1:4" x14ac:dyDescent="0.2">
      <c r="A1" s="76" t="s">
        <v>29</v>
      </c>
      <c r="B1" s="76" t="s">
        <v>0</v>
      </c>
      <c r="C1" s="77" t="s">
        <v>1</v>
      </c>
      <c r="D1" s="77" t="s">
        <v>2</v>
      </c>
    </row>
    <row r="2" spans="1:4" ht="28.5" customHeight="1" x14ac:dyDescent="0.2">
      <c r="A2" s="78" t="s">
        <v>426</v>
      </c>
      <c r="B2" s="78" t="s">
        <v>427</v>
      </c>
      <c r="C2" s="80">
        <f>ROUND('54 organizáció 12'!J6,0)</f>
        <v>0</v>
      </c>
      <c r="D2" s="80">
        <f>ROUND('54 organizáció 12'!K6,0)</f>
        <v>0</v>
      </c>
    </row>
    <row r="3" spans="1:4" ht="38.25" customHeight="1" x14ac:dyDescent="0.2">
      <c r="A3" s="78" t="s">
        <v>428</v>
      </c>
      <c r="B3" s="78" t="s">
        <v>429</v>
      </c>
      <c r="C3" s="80">
        <f>ROUND('54 organizáció 45 '!J4,0)</f>
        <v>0</v>
      </c>
      <c r="D3" s="80">
        <f>ROUND('54 organizáció 45 '!K4,0)</f>
        <v>0</v>
      </c>
    </row>
    <row r="4" spans="1:4" ht="24" customHeight="1" x14ac:dyDescent="0.2">
      <c r="A4" s="78" t="s">
        <v>430</v>
      </c>
      <c r="B4" s="78" t="s">
        <v>431</v>
      </c>
      <c r="C4" s="80">
        <f>ROUND('54 organizáció 90'!J3,0)</f>
        <v>0</v>
      </c>
      <c r="D4" s="80">
        <f>ROUND('54 organizáció 90'!K3,0)</f>
        <v>0</v>
      </c>
    </row>
    <row r="5" spans="1:4" ht="14.25" x14ac:dyDescent="0.2">
      <c r="A5" s="79"/>
      <c r="B5" s="79" t="s">
        <v>40</v>
      </c>
      <c r="C5" s="81">
        <f>ROUND(SUM(C2:C4),0)</f>
        <v>0</v>
      </c>
      <c r="D5" s="81">
        <f>ROUND(SUM(D2:D4),0)</f>
        <v>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I5" sqref="I5"/>
    </sheetView>
  </sheetViews>
  <sheetFormatPr defaultRowHeight="12.75" x14ac:dyDescent="0.2"/>
  <sheetData>
    <row r="1" spans="1:13" ht="38.25" x14ac:dyDescent="0.2">
      <c r="A1" s="82" t="s">
        <v>29</v>
      </c>
      <c r="B1" s="82" t="s">
        <v>41</v>
      </c>
      <c r="C1" s="82" t="s">
        <v>42</v>
      </c>
      <c r="D1" s="83" t="s">
        <v>43</v>
      </c>
      <c r="E1" s="83" t="s">
        <v>44</v>
      </c>
      <c r="F1" s="83" t="s">
        <v>45</v>
      </c>
      <c r="G1" s="83" t="s">
        <v>46</v>
      </c>
      <c r="H1" s="83" t="s">
        <v>47</v>
      </c>
      <c r="I1" s="83" t="s">
        <v>48</v>
      </c>
      <c r="J1" s="83" t="s">
        <v>49</v>
      </c>
      <c r="K1" s="83" t="s">
        <v>50</v>
      </c>
      <c r="L1" s="83" t="s">
        <v>51</v>
      </c>
      <c r="M1" s="83" t="s">
        <v>52</v>
      </c>
    </row>
    <row r="2" spans="1:13" ht="38.25" x14ac:dyDescent="0.2">
      <c r="A2" s="84">
        <v>1</v>
      </c>
      <c r="B2" s="85" t="s">
        <v>432</v>
      </c>
      <c r="C2" s="84" t="s">
        <v>433</v>
      </c>
      <c r="D2" s="85">
        <v>1</v>
      </c>
      <c r="E2" s="84" t="s">
        <v>96</v>
      </c>
      <c r="F2" s="84">
        <v>50</v>
      </c>
      <c r="G2" s="88">
        <v>0</v>
      </c>
      <c r="H2" s="88">
        <v>0</v>
      </c>
      <c r="I2" s="88">
        <v>0</v>
      </c>
      <c r="J2" s="90">
        <f>ROUND((D2*G2),0)</f>
        <v>0</v>
      </c>
      <c r="K2" s="90">
        <f>ROUND((D2*I2),0)</f>
        <v>0</v>
      </c>
      <c r="L2" s="86" t="s">
        <v>286</v>
      </c>
      <c r="M2" s="86"/>
    </row>
    <row r="3" spans="1:13" ht="38.25" x14ac:dyDescent="0.2">
      <c r="A3" s="84">
        <v>2</v>
      </c>
      <c r="B3" s="85" t="s">
        <v>434</v>
      </c>
      <c r="C3" s="84" t="s">
        <v>435</v>
      </c>
      <c r="D3" s="85">
        <v>1</v>
      </c>
      <c r="E3" s="84" t="s">
        <v>96</v>
      </c>
      <c r="F3" s="84">
        <v>150</v>
      </c>
      <c r="G3" s="88">
        <v>0</v>
      </c>
      <c r="H3" s="88">
        <v>0</v>
      </c>
      <c r="I3" s="88">
        <v>0</v>
      </c>
      <c r="J3" s="90">
        <f t="shared" ref="J3:J5" si="0">ROUND((D3*G3),0)</f>
        <v>0</v>
      </c>
      <c r="K3" s="90">
        <f t="shared" ref="K3:K5" si="1">ROUND((D3*I3),0)</f>
        <v>0</v>
      </c>
      <c r="L3" s="86" t="s">
        <v>286</v>
      </c>
      <c r="M3" s="86"/>
    </row>
    <row r="4" spans="1:13" ht="25.5" x14ac:dyDescent="0.2">
      <c r="A4" s="84">
        <v>3</v>
      </c>
      <c r="B4" s="85" t="s">
        <v>436</v>
      </c>
      <c r="C4" s="84" t="s">
        <v>437</v>
      </c>
      <c r="D4" s="85">
        <v>1</v>
      </c>
      <c r="E4" s="84" t="s">
        <v>96</v>
      </c>
      <c r="F4" s="84">
        <v>20</v>
      </c>
      <c r="G4" s="88">
        <v>0</v>
      </c>
      <c r="H4" s="88">
        <v>0</v>
      </c>
      <c r="I4" s="88">
        <v>0</v>
      </c>
      <c r="J4" s="90">
        <f t="shared" si="0"/>
        <v>0</v>
      </c>
      <c r="K4" s="90">
        <f t="shared" si="1"/>
        <v>0</v>
      </c>
      <c r="L4" s="86" t="s">
        <v>286</v>
      </c>
      <c r="M4" s="86"/>
    </row>
    <row r="5" spans="1:13" ht="140.25" x14ac:dyDescent="0.2">
      <c r="A5" s="84">
        <v>4</v>
      </c>
      <c r="B5" s="85" t="s">
        <v>438</v>
      </c>
      <c r="C5" s="84" t="s">
        <v>439</v>
      </c>
      <c r="D5" s="85">
        <v>1</v>
      </c>
      <c r="E5" s="84" t="s">
        <v>96</v>
      </c>
      <c r="F5" s="84">
        <v>2.83</v>
      </c>
      <c r="G5" s="88">
        <v>0</v>
      </c>
      <c r="H5" s="88">
        <v>0</v>
      </c>
      <c r="I5" s="88">
        <v>0</v>
      </c>
      <c r="J5" s="90">
        <f t="shared" si="0"/>
        <v>0</v>
      </c>
      <c r="K5" s="90">
        <f t="shared" si="1"/>
        <v>0</v>
      </c>
      <c r="L5" s="86" t="s">
        <v>56</v>
      </c>
      <c r="M5" s="86" t="s">
        <v>440</v>
      </c>
    </row>
    <row r="6" spans="1:13" ht="57" x14ac:dyDescent="0.2">
      <c r="A6" s="87"/>
      <c r="B6" s="87"/>
      <c r="C6" s="87" t="s">
        <v>57</v>
      </c>
      <c r="D6" s="87"/>
      <c r="E6" s="87"/>
      <c r="F6" s="87"/>
      <c r="G6" s="89"/>
      <c r="H6" s="89"/>
      <c r="I6" s="89"/>
      <c r="J6" s="91">
        <f>ROUND(SUM(J2:J5),0)</f>
        <v>0</v>
      </c>
      <c r="K6" s="91">
        <f>ROUND(SUM(K2:K5),0)</f>
        <v>0</v>
      </c>
      <c r="L6" s="87"/>
      <c r="M6" s="87"/>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R16" sqref="R16"/>
    </sheetView>
  </sheetViews>
  <sheetFormatPr defaultRowHeight="12.75" x14ac:dyDescent="0.2"/>
  <cols>
    <col min="3" max="3" width="23.140625" customWidth="1"/>
  </cols>
  <sheetData>
    <row r="1" spans="1:13" ht="38.25" x14ac:dyDescent="0.2">
      <c r="A1" s="92" t="s">
        <v>29</v>
      </c>
      <c r="B1" s="92" t="s">
        <v>41</v>
      </c>
      <c r="C1" s="92" t="s">
        <v>42</v>
      </c>
      <c r="D1" s="93" t="s">
        <v>43</v>
      </c>
      <c r="E1" s="93" t="s">
        <v>44</v>
      </c>
      <c r="F1" s="93" t="s">
        <v>45</v>
      </c>
      <c r="G1" s="93" t="s">
        <v>46</v>
      </c>
      <c r="H1" s="93" t="s">
        <v>47</v>
      </c>
      <c r="I1" s="93" t="s">
        <v>48</v>
      </c>
      <c r="J1" s="93" t="s">
        <v>49</v>
      </c>
      <c r="K1" s="93" t="s">
        <v>50</v>
      </c>
      <c r="L1" s="93" t="s">
        <v>51</v>
      </c>
      <c r="M1" s="93" t="s">
        <v>52</v>
      </c>
    </row>
    <row r="2" spans="1:13" ht="56.25" customHeight="1" x14ac:dyDescent="0.2">
      <c r="A2" s="94">
        <v>1</v>
      </c>
      <c r="B2" s="95" t="s">
        <v>441</v>
      </c>
      <c r="C2" s="94" t="s">
        <v>442</v>
      </c>
      <c r="D2" s="95">
        <v>15</v>
      </c>
      <c r="E2" s="94" t="s">
        <v>55</v>
      </c>
      <c r="F2" s="94">
        <v>2</v>
      </c>
      <c r="G2" s="98">
        <v>0</v>
      </c>
      <c r="H2" s="98">
        <v>0</v>
      </c>
      <c r="I2" s="98">
        <v>0</v>
      </c>
      <c r="J2" s="100">
        <f>ROUND((D2*G2),0)</f>
        <v>0</v>
      </c>
      <c r="K2" s="100">
        <f>ROUND(D2*I2,0)</f>
        <v>0</v>
      </c>
      <c r="L2" s="96"/>
      <c r="M2" s="96"/>
    </row>
    <row r="3" spans="1:13" ht="90" customHeight="1" x14ac:dyDescent="0.2">
      <c r="A3" s="94">
        <v>2</v>
      </c>
      <c r="B3" s="95" t="s">
        <v>443</v>
      </c>
      <c r="C3" s="94" t="s">
        <v>444</v>
      </c>
      <c r="D3" s="95">
        <v>15</v>
      </c>
      <c r="E3" s="94" t="s">
        <v>96</v>
      </c>
      <c r="F3" s="94">
        <v>5</v>
      </c>
      <c r="G3" s="98">
        <v>0</v>
      </c>
      <c r="H3" s="98">
        <v>0</v>
      </c>
      <c r="I3" s="98">
        <v>0</v>
      </c>
      <c r="J3" s="100">
        <f>ROUND((D3*G3),0)</f>
        <v>0</v>
      </c>
      <c r="K3" s="100">
        <f>ROUND(D3*I3,0)</f>
        <v>0</v>
      </c>
      <c r="L3" s="96"/>
      <c r="M3" s="96"/>
    </row>
    <row r="4" spans="1:13" ht="28.5" x14ac:dyDescent="0.2">
      <c r="A4" s="97"/>
      <c r="B4" s="97"/>
      <c r="C4" s="97" t="s">
        <v>57</v>
      </c>
      <c r="D4" s="97"/>
      <c r="E4" s="97"/>
      <c r="F4" s="97"/>
      <c r="G4" s="99"/>
      <c r="H4" s="99"/>
      <c r="I4" s="99"/>
      <c r="J4" s="101">
        <f>ROUND(SUM(J2:J3),0)</f>
        <v>0</v>
      </c>
      <c r="K4" s="101">
        <f>ROUND(SUM(K2:K3),0)</f>
        <v>0</v>
      </c>
      <c r="L4" s="97"/>
      <c r="M4" s="97"/>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L7" sqref="L7"/>
    </sheetView>
  </sheetViews>
  <sheetFormatPr defaultRowHeight="12.75" x14ac:dyDescent="0.2"/>
  <cols>
    <col min="3" max="3" width="19.28515625" customWidth="1"/>
  </cols>
  <sheetData>
    <row r="1" spans="1:13" ht="38.25" x14ac:dyDescent="0.2">
      <c r="A1" s="103" t="s">
        <v>29</v>
      </c>
      <c r="B1" s="103" t="s">
        <v>41</v>
      </c>
      <c r="C1" s="103" t="s">
        <v>42</v>
      </c>
      <c r="D1" s="104" t="s">
        <v>43</v>
      </c>
      <c r="E1" s="104" t="s">
        <v>44</v>
      </c>
      <c r="F1" s="104" t="s">
        <v>45</v>
      </c>
      <c r="G1" s="104" t="s">
        <v>46</v>
      </c>
      <c r="H1" s="104" t="s">
        <v>47</v>
      </c>
      <c r="I1" s="104" t="s">
        <v>48</v>
      </c>
      <c r="J1" s="104" t="s">
        <v>49</v>
      </c>
      <c r="K1" s="104" t="s">
        <v>50</v>
      </c>
      <c r="L1" s="104" t="s">
        <v>51</v>
      </c>
      <c r="M1" s="104" t="s">
        <v>52</v>
      </c>
    </row>
    <row r="2" spans="1:13" ht="54.75" customHeight="1" x14ac:dyDescent="0.2">
      <c r="A2" s="105">
        <v>1</v>
      </c>
      <c r="B2" s="106" t="s">
        <v>445</v>
      </c>
      <c r="C2" s="105" t="s">
        <v>446</v>
      </c>
      <c r="D2" s="106">
        <v>1</v>
      </c>
      <c r="E2" s="105" t="s">
        <v>366</v>
      </c>
      <c r="F2" s="105">
        <v>0.5</v>
      </c>
      <c r="G2" s="109">
        <v>0</v>
      </c>
      <c r="H2" s="109">
        <v>0</v>
      </c>
      <c r="I2" s="109">
        <v>0</v>
      </c>
      <c r="J2" s="111">
        <f>ROUND(D2*G2,0)</f>
        <v>0</v>
      </c>
      <c r="K2" s="111">
        <f>ROUND(D2*I2,0)</f>
        <v>0</v>
      </c>
      <c r="L2" s="107" t="s">
        <v>56</v>
      </c>
      <c r="M2" s="107" t="s">
        <v>447</v>
      </c>
    </row>
    <row r="3" spans="1:13" ht="41.25" customHeight="1" x14ac:dyDescent="0.2">
      <c r="A3" s="108"/>
      <c r="B3" s="108"/>
      <c r="C3" s="108" t="s">
        <v>57</v>
      </c>
      <c r="D3" s="108"/>
      <c r="E3" s="108"/>
      <c r="F3" s="108"/>
      <c r="G3" s="110"/>
      <c r="H3" s="110"/>
      <c r="I3" s="110"/>
      <c r="J3" s="112">
        <f>ROUND(SUM(J2),0)</f>
        <v>0</v>
      </c>
      <c r="K3" s="112">
        <f>ROUND(SUM(K2),0)</f>
        <v>0</v>
      </c>
      <c r="L3" s="108"/>
      <c r="M3" s="10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J8" sqref="J8"/>
    </sheetView>
  </sheetViews>
  <sheetFormatPr defaultRowHeight="12.75" x14ac:dyDescent="0.2"/>
  <cols>
    <col min="3" max="3" width="24.5703125" customWidth="1"/>
    <col min="13" max="13" width="21.28515625" customWidth="1"/>
  </cols>
  <sheetData>
    <row r="1" spans="1:13" ht="38.25" x14ac:dyDescent="0.2">
      <c r="A1" s="33" t="s">
        <v>29</v>
      </c>
      <c r="B1" s="33" t="s">
        <v>41</v>
      </c>
      <c r="C1" s="33" t="s">
        <v>42</v>
      </c>
      <c r="D1" s="34" t="s">
        <v>43</v>
      </c>
      <c r="E1" s="34" t="s">
        <v>44</v>
      </c>
      <c r="F1" s="34" t="s">
        <v>45</v>
      </c>
      <c r="G1" s="40" t="s">
        <v>46</v>
      </c>
      <c r="H1" s="40" t="s">
        <v>47</v>
      </c>
      <c r="I1" s="40" t="s">
        <v>48</v>
      </c>
      <c r="J1" s="40" t="s">
        <v>49</v>
      </c>
      <c r="K1" s="40" t="s">
        <v>50</v>
      </c>
      <c r="L1" s="34" t="s">
        <v>51</v>
      </c>
      <c r="M1" s="34" t="s">
        <v>52</v>
      </c>
    </row>
    <row r="2" spans="1:13" ht="46.5" customHeight="1" x14ac:dyDescent="0.2">
      <c r="A2" s="35">
        <v>1</v>
      </c>
      <c r="B2" s="36" t="s">
        <v>53</v>
      </c>
      <c r="C2" s="35" t="s">
        <v>54</v>
      </c>
      <c r="D2" s="36">
        <v>1000</v>
      </c>
      <c r="E2" s="35" t="s">
        <v>55</v>
      </c>
      <c r="F2" s="35">
        <v>0.18</v>
      </c>
      <c r="G2" s="41">
        <v>0</v>
      </c>
      <c r="H2" s="41">
        <v>0</v>
      </c>
      <c r="I2" s="41">
        <v>0</v>
      </c>
      <c r="J2" s="44">
        <f>ROUND(G2*D2,0)</f>
        <v>0</v>
      </c>
      <c r="K2" s="44">
        <f>ROUND((H2+I2)*D2,0)</f>
        <v>0</v>
      </c>
      <c r="L2" s="37" t="s">
        <v>56</v>
      </c>
      <c r="M2" s="37" t="s">
        <v>58</v>
      </c>
    </row>
    <row r="3" spans="1:13" ht="36" customHeight="1" x14ac:dyDescent="0.2">
      <c r="A3" s="38"/>
      <c r="B3" s="38"/>
      <c r="C3" s="38" t="s">
        <v>57</v>
      </c>
      <c r="D3" s="38"/>
      <c r="E3" s="38"/>
      <c r="F3" s="38"/>
      <c r="G3" s="42"/>
      <c r="H3" s="42"/>
      <c r="I3" s="42"/>
      <c r="J3" s="45">
        <f>ROUND(SUM(J2:J2),0)</f>
        <v>0</v>
      </c>
      <c r="K3" s="45">
        <f>ROUND(SUM(K2:K2),0)</f>
        <v>0</v>
      </c>
      <c r="L3" s="38"/>
      <c r="M3" s="3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O6" sqref="O6"/>
    </sheetView>
  </sheetViews>
  <sheetFormatPr defaultRowHeight="12.75" x14ac:dyDescent="0.2"/>
  <cols>
    <col min="3" max="3" width="45.7109375" customWidth="1"/>
  </cols>
  <sheetData>
    <row r="1" spans="1:13" ht="38.25" x14ac:dyDescent="0.2">
      <c r="A1" s="33" t="s">
        <v>29</v>
      </c>
      <c r="B1" s="33" t="s">
        <v>41</v>
      </c>
      <c r="C1" s="33" t="s">
        <v>42</v>
      </c>
      <c r="D1" s="34" t="s">
        <v>43</v>
      </c>
      <c r="E1" s="34" t="s">
        <v>44</v>
      </c>
      <c r="F1" s="34" t="s">
        <v>45</v>
      </c>
      <c r="G1" s="40" t="s">
        <v>46</v>
      </c>
      <c r="H1" s="40" t="s">
        <v>47</v>
      </c>
      <c r="I1" s="40" t="s">
        <v>48</v>
      </c>
      <c r="J1" s="40" t="s">
        <v>49</v>
      </c>
      <c r="K1" s="40" t="s">
        <v>50</v>
      </c>
      <c r="L1" s="34" t="s">
        <v>51</v>
      </c>
      <c r="M1" s="34" t="s">
        <v>52</v>
      </c>
    </row>
    <row r="2" spans="1:13" ht="74.25" customHeight="1" x14ac:dyDescent="0.2">
      <c r="A2" s="35">
        <v>1</v>
      </c>
      <c r="B2" s="36" t="s">
        <v>59</v>
      </c>
      <c r="C2" s="35" t="s">
        <v>60</v>
      </c>
      <c r="D2" s="36">
        <v>50</v>
      </c>
      <c r="E2" s="35" t="s">
        <v>55</v>
      </c>
      <c r="F2" s="35">
        <v>0.12</v>
      </c>
      <c r="G2" s="41">
        <v>0</v>
      </c>
      <c r="H2" s="41">
        <v>0</v>
      </c>
      <c r="I2" s="41">
        <v>0</v>
      </c>
      <c r="J2" s="44">
        <f t="shared" ref="J2:J7" si="0">ROUND(G2*D2,0)</f>
        <v>0</v>
      </c>
      <c r="K2" s="44">
        <f t="shared" ref="K2:K7" si="1">ROUND((H2+I2)*D2,0)</f>
        <v>0</v>
      </c>
      <c r="L2" s="37"/>
      <c r="M2" s="37"/>
    </row>
    <row r="3" spans="1:13" ht="74.25" customHeight="1" x14ac:dyDescent="0.2">
      <c r="A3" s="35">
        <v>2</v>
      </c>
      <c r="B3" s="36" t="s">
        <v>61</v>
      </c>
      <c r="C3" s="35" t="s">
        <v>62</v>
      </c>
      <c r="D3" s="36">
        <v>60</v>
      </c>
      <c r="E3" s="35" t="s">
        <v>55</v>
      </c>
      <c r="F3" s="35">
        <v>0.12</v>
      </c>
      <c r="G3" s="41">
        <v>0</v>
      </c>
      <c r="H3" s="41">
        <v>0</v>
      </c>
      <c r="I3" s="41">
        <v>0</v>
      </c>
      <c r="J3" s="44">
        <f t="shared" si="0"/>
        <v>0</v>
      </c>
      <c r="K3" s="44">
        <f t="shared" si="1"/>
        <v>0</v>
      </c>
      <c r="L3" s="37"/>
      <c r="M3" s="37"/>
    </row>
    <row r="4" spans="1:13" ht="71.25" customHeight="1" x14ac:dyDescent="0.2">
      <c r="A4" s="35">
        <v>3</v>
      </c>
      <c r="B4" s="36" t="s">
        <v>63</v>
      </c>
      <c r="C4" s="35" t="s">
        <v>64</v>
      </c>
      <c r="D4" s="36">
        <v>120</v>
      </c>
      <c r="E4" s="35" t="s">
        <v>55</v>
      </c>
      <c r="F4" s="35">
        <v>0.12</v>
      </c>
      <c r="G4" s="41">
        <v>0</v>
      </c>
      <c r="H4" s="41">
        <v>0</v>
      </c>
      <c r="I4" s="41">
        <v>0</v>
      </c>
      <c r="J4" s="44">
        <f t="shared" si="0"/>
        <v>0</v>
      </c>
      <c r="K4" s="44">
        <f t="shared" si="1"/>
        <v>0</v>
      </c>
      <c r="L4" s="37"/>
      <c r="M4" s="37"/>
    </row>
    <row r="5" spans="1:13" ht="75.75" customHeight="1" x14ac:dyDescent="0.2">
      <c r="A5" s="35">
        <v>4</v>
      </c>
      <c r="B5" s="36" t="s">
        <v>65</v>
      </c>
      <c r="C5" s="35" t="s">
        <v>66</v>
      </c>
      <c r="D5" s="36">
        <v>45</v>
      </c>
      <c r="E5" s="35" t="s">
        <v>55</v>
      </c>
      <c r="F5" s="35">
        <v>0.12</v>
      </c>
      <c r="G5" s="41">
        <v>0</v>
      </c>
      <c r="H5" s="41">
        <v>0</v>
      </c>
      <c r="I5" s="41">
        <v>0</v>
      </c>
      <c r="J5" s="44">
        <f t="shared" si="0"/>
        <v>0</v>
      </c>
      <c r="K5" s="44">
        <f t="shared" si="1"/>
        <v>0</v>
      </c>
      <c r="L5" s="37"/>
      <c r="M5" s="37"/>
    </row>
    <row r="6" spans="1:13" ht="77.25" customHeight="1" x14ac:dyDescent="0.2">
      <c r="A6" s="35">
        <v>5</v>
      </c>
      <c r="B6" s="36" t="s">
        <v>67</v>
      </c>
      <c r="C6" s="35" t="s">
        <v>68</v>
      </c>
      <c r="D6" s="36">
        <v>20</v>
      </c>
      <c r="E6" s="35" t="s">
        <v>55</v>
      </c>
      <c r="F6" s="35">
        <v>0.12</v>
      </c>
      <c r="G6" s="41">
        <v>0</v>
      </c>
      <c r="H6" s="41">
        <v>0</v>
      </c>
      <c r="I6" s="41">
        <v>0</v>
      </c>
      <c r="J6" s="44">
        <f t="shared" si="0"/>
        <v>0</v>
      </c>
      <c r="K6" s="44">
        <f t="shared" si="1"/>
        <v>0</v>
      </c>
      <c r="L6" s="37"/>
      <c r="M6" s="37"/>
    </row>
    <row r="7" spans="1:13" ht="74.25" customHeight="1" x14ac:dyDescent="0.2">
      <c r="A7" s="35">
        <v>6</v>
      </c>
      <c r="B7" s="36" t="s">
        <v>69</v>
      </c>
      <c r="C7" s="35" t="s">
        <v>70</v>
      </c>
      <c r="D7" s="36">
        <v>20</v>
      </c>
      <c r="E7" s="35" t="s">
        <v>55</v>
      </c>
      <c r="F7" s="35">
        <v>0.12</v>
      </c>
      <c r="G7" s="41">
        <v>0</v>
      </c>
      <c r="H7" s="41">
        <v>0</v>
      </c>
      <c r="I7" s="41">
        <v>0</v>
      </c>
      <c r="J7" s="44">
        <f t="shared" si="0"/>
        <v>0</v>
      </c>
      <c r="K7" s="44">
        <f t="shared" si="1"/>
        <v>0</v>
      </c>
      <c r="L7" s="37"/>
      <c r="M7" s="37"/>
    </row>
    <row r="8" spans="1:13" ht="24" customHeight="1" x14ac:dyDescent="0.2">
      <c r="A8" s="38"/>
      <c r="B8" s="38"/>
      <c r="C8" s="38" t="s">
        <v>57</v>
      </c>
      <c r="D8" s="38"/>
      <c r="E8" s="38"/>
      <c r="F8" s="38"/>
      <c r="G8" s="42"/>
      <c r="H8" s="42"/>
      <c r="I8" s="42"/>
      <c r="J8" s="45">
        <f>ROUND(SUM(J2:J7),0)</f>
        <v>0</v>
      </c>
      <c r="K8" s="45">
        <f>ROUND(SUM(K2:K7),0)</f>
        <v>0</v>
      </c>
      <c r="L8" s="38"/>
      <c r="M8" s="3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P10" sqref="P10"/>
    </sheetView>
  </sheetViews>
  <sheetFormatPr defaultRowHeight="12.75" x14ac:dyDescent="0.2"/>
  <cols>
    <col min="3" max="3" width="38.85546875" customWidth="1"/>
  </cols>
  <sheetData>
    <row r="1" spans="1:13" ht="38.25" x14ac:dyDescent="0.2">
      <c r="A1" s="33" t="s">
        <v>29</v>
      </c>
      <c r="B1" s="33" t="s">
        <v>41</v>
      </c>
      <c r="C1" s="33" t="s">
        <v>42</v>
      </c>
      <c r="D1" s="34" t="s">
        <v>43</v>
      </c>
      <c r="E1" s="34" t="s">
        <v>44</v>
      </c>
      <c r="F1" s="34" t="s">
        <v>45</v>
      </c>
      <c r="G1" s="40" t="s">
        <v>46</v>
      </c>
      <c r="H1" s="40" t="s">
        <v>47</v>
      </c>
      <c r="I1" s="40" t="s">
        <v>48</v>
      </c>
      <c r="J1" s="40" t="s">
        <v>49</v>
      </c>
      <c r="K1" s="40" t="s">
        <v>50</v>
      </c>
      <c r="L1" s="34" t="s">
        <v>51</v>
      </c>
      <c r="M1" s="34" t="s">
        <v>52</v>
      </c>
    </row>
    <row r="2" spans="1:13" ht="63" customHeight="1" x14ac:dyDescent="0.2">
      <c r="A2" s="35">
        <v>1</v>
      </c>
      <c r="B2" s="36" t="s">
        <v>71</v>
      </c>
      <c r="C2" s="35" t="s">
        <v>72</v>
      </c>
      <c r="D2" s="36">
        <v>950</v>
      </c>
      <c r="E2" s="35" t="s">
        <v>55</v>
      </c>
      <c r="F2" s="35">
        <v>0.25</v>
      </c>
      <c r="G2" s="41">
        <v>0</v>
      </c>
      <c r="H2" s="41">
        <v>0</v>
      </c>
      <c r="I2" s="41">
        <v>0</v>
      </c>
      <c r="J2" s="44">
        <f t="shared" ref="J2:J9" si="0">ROUND(G2*D2,0)</f>
        <v>0</v>
      </c>
      <c r="K2" s="44">
        <f t="shared" ref="K2:K10" si="1">ROUND((H2+I2)*D2,0)</f>
        <v>0</v>
      </c>
      <c r="L2" s="37" t="s">
        <v>56</v>
      </c>
      <c r="M2" s="37" t="s">
        <v>73</v>
      </c>
    </row>
    <row r="3" spans="1:13" ht="60.75" customHeight="1" x14ac:dyDescent="0.2">
      <c r="A3" s="35">
        <v>2</v>
      </c>
      <c r="B3" s="36" t="s">
        <v>74</v>
      </c>
      <c r="C3" s="35" t="s">
        <v>75</v>
      </c>
      <c r="D3" s="36">
        <v>50</v>
      </c>
      <c r="E3" s="35" t="s">
        <v>55</v>
      </c>
      <c r="F3" s="35">
        <v>0.31</v>
      </c>
      <c r="G3" s="41">
        <v>0</v>
      </c>
      <c r="H3" s="41">
        <v>0</v>
      </c>
      <c r="I3" s="41">
        <v>0</v>
      </c>
      <c r="J3" s="44">
        <f t="shared" si="0"/>
        <v>0</v>
      </c>
      <c r="K3" s="44">
        <f t="shared" si="1"/>
        <v>0</v>
      </c>
      <c r="L3" s="37" t="s">
        <v>56</v>
      </c>
      <c r="M3" s="37" t="s">
        <v>76</v>
      </c>
    </row>
    <row r="4" spans="1:13" ht="90.75" customHeight="1" x14ac:dyDescent="0.2">
      <c r="A4" s="35">
        <v>3</v>
      </c>
      <c r="B4" s="36" t="s">
        <v>77</v>
      </c>
      <c r="C4" s="35" t="s">
        <v>78</v>
      </c>
      <c r="D4" s="36">
        <v>20</v>
      </c>
      <c r="E4" s="35" t="s">
        <v>55</v>
      </c>
      <c r="F4" s="35">
        <v>1.48</v>
      </c>
      <c r="G4" s="41">
        <v>0</v>
      </c>
      <c r="H4" s="41">
        <v>0</v>
      </c>
      <c r="I4" s="41">
        <v>0</v>
      </c>
      <c r="J4" s="44">
        <f t="shared" si="0"/>
        <v>0</v>
      </c>
      <c r="K4" s="44">
        <f t="shared" si="1"/>
        <v>0</v>
      </c>
      <c r="L4" s="37" t="s">
        <v>56</v>
      </c>
      <c r="M4" s="37" t="s">
        <v>79</v>
      </c>
    </row>
    <row r="5" spans="1:13" ht="79.5" customHeight="1" x14ac:dyDescent="0.2">
      <c r="A5" s="35">
        <v>4</v>
      </c>
      <c r="B5" s="36" t="s">
        <v>80</v>
      </c>
      <c r="C5" s="35" t="s">
        <v>81</v>
      </c>
      <c r="D5" s="36">
        <v>520</v>
      </c>
      <c r="E5" s="35" t="s">
        <v>55</v>
      </c>
      <c r="F5" s="35">
        <v>0.2</v>
      </c>
      <c r="G5" s="41">
        <v>0</v>
      </c>
      <c r="H5" s="41">
        <v>0</v>
      </c>
      <c r="I5" s="41">
        <v>0</v>
      </c>
      <c r="J5" s="44">
        <f t="shared" si="0"/>
        <v>0</v>
      </c>
      <c r="K5" s="44">
        <f t="shared" si="1"/>
        <v>0</v>
      </c>
      <c r="L5" s="37"/>
      <c r="M5" s="37"/>
    </row>
    <row r="6" spans="1:13" ht="93" customHeight="1" x14ac:dyDescent="0.2">
      <c r="A6" s="35">
        <v>5</v>
      </c>
      <c r="B6" s="36" t="s">
        <v>82</v>
      </c>
      <c r="C6" s="35" t="s">
        <v>83</v>
      </c>
      <c r="D6" s="36">
        <v>160</v>
      </c>
      <c r="E6" s="35" t="s">
        <v>55</v>
      </c>
      <c r="F6" s="35">
        <v>0.24</v>
      </c>
      <c r="G6" s="41">
        <v>0</v>
      </c>
      <c r="H6" s="41">
        <v>0</v>
      </c>
      <c r="I6" s="41">
        <v>0</v>
      </c>
      <c r="J6" s="44">
        <f t="shared" si="0"/>
        <v>0</v>
      </c>
      <c r="K6" s="44">
        <f t="shared" si="1"/>
        <v>0</v>
      </c>
      <c r="L6" s="37"/>
      <c r="M6" s="37"/>
    </row>
    <row r="7" spans="1:13" ht="85.5" customHeight="1" x14ac:dyDescent="0.2">
      <c r="A7" s="35">
        <v>6</v>
      </c>
      <c r="B7" s="36" t="s">
        <v>84</v>
      </c>
      <c r="C7" s="35" t="s">
        <v>85</v>
      </c>
      <c r="D7" s="36">
        <v>60</v>
      </c>
      <c r="E7" s="35" t="s">
        <v>55</v>
      </c>
      <c r="F7" s="35">
        <v>0.28000000000000003</v>
      </c>
      <c r="G7" s="41">
        <v>0</v>
      </c>
      <c r="H7" s="41">
        <v>0</v>
      </c>
      <c r="I7" s="41">
        <v>0</v>
      </c>
      <c r="J7" s="44">
        <f t="shared" si="0"/>
        <v>0</v>
      </c>
      <c r="K7" s="44">
        <f t="shared" si="1"/>
        <v>0</v>
      </c>
      <c r="L7" s="37"/>
      <c r="M7" s="37"/>
    </row>
    <row r="8" spans="1:13" ht="82.5" customHeight="1" x14ac:dyDescent="0.2">
      <c r="A8" s="35">
        <v>7</v>
      </c>
      <c r="B8" s="36" t="s">
        <v>86</v>
      </c>
      <c r="C8" s="35" t="s">
        <v>87</v>
      </c>
      <c r="D8" s="36">
        <v>120</v>
      </c>
      <c r="E8" s="35" t="s">
        <v>55</v>
      </c>
      <c r="F8" s="35">
        <v>0.32</v>
      </c>
      <c r="G8" s="41">
        <v>0</v>
      </c>
      <c r="H8" s="41">
        <v>0</v>
      </c>
      <c r="I8" s="41">
        <v>0</v>
      </c>
      <c r="J8" s="44">
        <f t="shared" si="0"/>
        <v>0</v>
      </c>
      <c r="K8" s="44">
        <f t="shared" si="1"/>
        <v>0</v>
      </c>
      <c r="L8" s="37"/>
      <c r="M8" s="37"/>
    </row>
    <row r="9" spans="1:13" ht="87" customHeight="1" x14ac:dyDescent="0.2">
      <c r="A9" s="35">
        <v>8</v>
      </c>
      <c r="B9" s="36" t="s">
        <v>88</v>
      </c>
      <c r="C9" s="35" t="s">
        <v>89</v>
      </c>
      <c r="D9" s="36">
        <v>45</v>
      </c>
      <c r="E9" s="35" t="s">
        <v>55</v>
      </c>
      <c r="F9" s="35">
        <v>0.36</v>
      </c>
      <c r="G9" s="41">
        <v>0</v>
      </c>
      <c r="H9" s="41">
        <v>0</v>
      </c>
      <c r="I9" s="41">
        <v>0</v>
      </c>
      <c r="J9" s="44">
        <f t="shared" si="0"/>
        <v>0</v>
      </c>
      <c r="K9" s="44">
        <f t="shared" si="1"/>
        <v>0</v>
      </c>
      <c r="L9" s="37"/>
      <c r="M9" s="37"/>
    </row>
    <row r="10" spans="1:13" ht="84" customHeight="1" x14ac:dyDescent="0.2">
      <c r="A10" s="35">
        <v>9</v>
      </c>
      <c r="B10" s="36" t="s">
        <v>90</v>
      </c>
      <c r="C10" s="35" t="s">
        <v>91</v>
      </c>
      <c r="D10" s="36">
        <v>20</v>
      </c>
      <c r="E10" s="35" t="s">
        <v>55</v>
      </c>
      <c r="F10" s="35">
        <v>0.42</v>
      </c>
      <c r="G10" s="41">
        <v>0</v>
      </c>
      <c r="H10" s="41">
        <v>0</v>
      </c>
      <c r="I10" s="41">
        <v>0</v>
      </c>
      <c r="J10" s="44">
        <f>ROUND(G10*D10,0)</f>
        <v>0</v>
      </c>
      <c r="K10" s="44">
        <f t="shared" si="1"/>
        <v>0</v>
      </c>
      <c r="L10" s="37"/>
      <c r="M10" s="37"/>
    </row>
    <row r="11" spans="1:13" ht="23.25" customHeight="1" x14ac:dyDescent="0.2">
      <c r="A11" s="38"/>
      <c r="B11" s="38"/>
      <c r="C11" s="38" t="s">
        <v>57</v>
      </c>
      <c r="D11" s="38"/>
      <c r="E11" s="38"/>
      <c r="F11" s="38"/>
      <c r="G11" s="42"/>
      <c r="H11" s="42"/>
      <c r="I11" s="42"/>
      <c r="J11" s="45">
        <f>ROUND(SUM(J2:J10),0)</f>
        <v>0</v>
      </c>
      <c r="K11" s="45">
        <f>ROUND(SUM(K2:K10),0)</f>
        <v>0</v>
      </c>
      <c r="L11" s="38"/>
      <c r="M11" s="3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workbookViewId="0">
      <selection activeCell="O64" sqref="O64"/>
    </sheetView>
  </sheetViews>
  <sheetFormatPr defaultRowHeight="12.75" x14ac:dyDescent="0.2"/>
  <cols>
    <col min="3" max="3" width="42.5703125" customWidth="1"/>
    <col min="10" max="10" width="13.85546875" customWidth="1"/>
  </cols>
  <sheetData>
    <row r="1" spans="1:13" ht="38.25" x14ac:dyDescent="0.2">
      <c r="A1" s="33" t="s">
        <v>29</v>
      </c>
      <c r="B1" s="33" t="s">
        <v>41</v>
      </c>
      <c r="C1" s="33" t="s">
        <v>42</v>
      </c>
      <c r="D1" s="34" t="s">
        <v>43</v>
      </c>
      <c r="E1" s="34" t="s">
        <v>44</v>
      </c>
      <c r="F1" s="34" t="s">
        <v>45</v>
      </c>
      <c r="G1" s="40" t="s">
        <v>46</v>
      </c>
      <c r="H1" s="40" t="s">
        <v>47</v>
      </c>
      <c r="I1" s="40" t="s">
        <v>48</v>
      </c>
      <c r="J1" s="40" t="s">
        <v>49</v>
      </c>
      <c r="K1" s="40" t="s">
        <v>50</v>
      </c>
      <c r="L1" s="34" t="s">
        <v>51</v>
      </c>
      <c r="M1" s="34" t="s">
        <v>52</v>
      </c>
    </row>
    <row r="2" spans="1:13" ht="24.75" customHeight="1" x14ac:dyDescent="0.2">
      <c r="A2" s="35">
        <v>1</v>
      </c>
      <c r="B2" s="36" t="s">
        <v>92</v>
      </c>
      <c r="C2" s="35" t="s">
        <v>93</v>
      </c>
      <c r="D2" s="36">
        <v>20</v>
      </c>
      <c r="E2" s="35" t="s">
        <v>55</v>
      </c>
      <c r="F2" s="35">
        <v>10</v>
      </c>
      <c r="G2" s="41">
        <v>0</v>
      </c>
      <c r="H2" s="41">
        <v>0</v>
      </c>
      <c r="I2" s="41">
        <v>0</v>
      </c>
      <c r="J2" s="44">
        <f t="shared" ref="J2:J65" si="0">ROUND(G2*D2,0)</f>
        <v>0</v>
      </c>
      <c r="K2" s="44">
        <f t="shared" ref="K2:K65" si="1">ROUND((H2+I2)*D2,0)</f>
        <v>0</v>
      </c>
      <c r="L2" s="37"/>
      <c r="M2" s="37"/>
    </row>
    <row r="3" spans="1:13" ht="19.5" customHeight="1" x14ac:dyDescent="0.2">
      <c r="A3" s="35">
        <v>2</v>
      </c>
      <c r="B3" s="36" t="s">
        <v>94</v>
      </c>
      <c r="C3" s="35" t="s">
        <v>95</v>
      </c>
      <c r="D3" s="36">
        <v>3</v>
      </c>
      <c r="E3" s="35" t="s">
        <v>96</v>
      </c>
      <c r="F3" s="35">
        <v>2</v>
      </c>
      <c r="G3" s="41">
        <v>0</v>
      </c>
      <c r="H3" s="41">
        <v>0</v>
      </c>
      <c r="I3" s="41">
        <v>0</v>
      </c>
      <c r="J3" s="44">
        <f t="shared" si="0"/>
        <v>0</v>
      </c>
      <c r="K3" s="44">
        <f t="shared" si="1"/>
        <v>0</v>
      </c>
      <c r="L3" s="37"/>
      <c r="M3" s="37"/>
    </row>
    <row r="4" spans="1:13" ht="17.25" customHeight="1" x14ac:dyDescent="0.2">
      <c r="A4" s="35">
        <v>3</v>
      </c>
      <c r="B4" s="36" t="s">
        <v>97</v>
      </c>
      <c r="C4" s="35" t="s">
        <v>98</v>
      </c>
      <c r="D4" s="36">
        <v>3</v>
      </c>
      <c r="E4" s="35" t="s">
        <v>96</v>
      </c>
      <c r="F4" s="35">
        <v>2</v>
      </c>
      <c r="G4" s="41">
        <v>0</v>
      </c>
      <c r="H4" s="41">
        <v>0</v>
      </c>
      <c r="I4" s="41">
        <v>0</v>
      </c>
      <c r="J4" s="44">
        <f t="shared" si="0"/>
        <v>0</v>
      </c>
      <c r="K4" s="44">
        <f t="shared" si="1"/>
        <v>0</v>
      </c>
      <c r="L4" s="37"/>
      <c r="M4" s="37"/>
    </row>
    <row r="5" spans="1:13" ht="33.75" customHeight="1" x14ac:dyDescent="0.2">
      <c r="A5" s="35">
        <v>4</v>
      </c>
      <c r="B5" s="36" t="s">
        <v>99</v>
      </c>
      <c r="C5" s="35" t="s">
        <v>100</v>
      </c>
      <c r="D5" s="36">
        <v>50</v>
      </c>
      <c r="E5" s="35" t="s">
        <v>96</v>
      </c>
      <c r="F5" s="35">
        <v>0.36</v>
      </c>
      <c r="G5" s="41">
        <v>0</v>
      </c>
      <c r="H5" s="41">
        <v>0</v>
      </c>
      <c r="I5" s="41">
        <v>0</v>
      </c>
      <c r="J5" s="44">
        <f t="shared" si="0"/>
        <v>0</v>
      </c>
      <c r="K5" s="44">
        <f t="shared" si="1"/>
        <v>0</v>
      </c>
      <c r="L5" s="37" t="s">
        <v>56</v>
      </c>
      <c r="M5" s="37" t="s">
        <v>101</v>
      </c>
    </row>
    <row r="6" spans="1:13" ht="42.75" customHeight="1" x14ac:dyDescent="0.2">
      <c r="A6" s="35">
        <v>5</v>
      </c>
      <c r="B6" s="36" t="s">
        <v>102</v>
      </c>
      <c r="C6" s="35" t="s">
        <v>103</v>
      </c>
      <c r="D6" s="36">
        <v>3</v>
      </c>
      <c r="E6" s="35" t="s">
        <v>96</v>
      </c>
      <c r="F6" s="35">
        <v>5.6</v>
      </c>
      <c r="G6" s="41">
        <v>0</v>
      </c>
      <c r="H6" s="41">
        <v>0</v>
      </c>
      <c r="I6" s="41">
        <v>0</v>
      </c>
      <c r="J6" s="44">
        <f t="shared" si="0"/>
        <v>0</v>
      </c>
      <c r="K6" s="44">
        <f t="shared" si="1"/>
        <v>0</v>
      </c>
      <c r="L6" s="37" t="s">
        <v>56</v>
      </c>
      <c r="M6" s="37" t="s">
        <v>104</v>
      </c>
    </row>
    <row r="7" spans="1:13" ht="41.25" customHeight="1" x14ac:dyDescent="0.2">
      <c r="A7" s="35">
        <v>6</v>
      </c>
      <c r="B7" s="36" t="s">
        <v>105</v>
      </c>
      <c r="C7" s="35" t="s">
        <v>106</v>
      </c>
      <c r="D7" s="36">
        <v>2</v>
      </c>
      <c r="E7" s="35" t="s">
        <v>96</v>
      </c>
      <c r="F7" s="35">
        <v>10.9</v>
      </c>
      <c r="G7" s="41">
        <v>0</v>
      </c>
      <c r="H7" s="41">
        <v>0</v>
      </c>
      <c r="I7" s="41">
        <v>0</v>
      </c>
      <c r="J7" s="44">
        <f t="shared" si="0"/>
        <v>0</v>
      </c>
      <c r="K7" s="44">
        <f t="shared" si="1"/>
        <v>0</v>
      </c>
      <c r="L7" s="37" t="s">
        <v>56</v>
      </c>
      <c r="M7" s="37" t="s">
        <v>107</v>
      </c>
    </row>
    <row r="8" spans="1:13" ht="51.75" customHeight="1" x14ac:dyDescent="0.2">
      <c r="A8" s="35">
        <v>7</v>
      </c>
      <c r="B8" s="36" t="s">
        <v>108</v>
      </c>
      <c r="C8" s="35" t="s">
        <v>109</v>
      </c>
      <c r="D8" s="36">
        <v>3</v>
      </c>
      <c r="E8" s="35" t="s">
        <v>96</v>
      </c>
      <c r="F8" s="35">
        <v>3.2</v>
      </c>
      <c r="G8" s="41">
        <v>0</v>
      </c>
      <c r="H8" s="41">
        <v>0</v>
      </c>
      <c r="I8" s="41">
        <v>0</v>
      </c>
      <c r="J8" s="44">
        <f t="shared" si="0"/>
        <v>0</v>
      </c>
      <c r="K8" s="44">
        <f t="shared" si="1"/>
        <v>0</v>
      </c>
      <c r="L8" s="37" t="s">
        <v>56</v>
      </c>
      <c r="M8" s="37" t="s">
        <v>110</v>
      </c>
    </row>
    <row r="9" spans="1:13" ht="45" customHeight="1" x14ac:dyDescent="0.2">
      <c r="A9" s="35">
        <v>8</v>
      </c>
      <c r="B9" s="36" t="s">
        <v>111</v>
      </c>
      <c r="C9" s="35" t="s">
        <v>112</v>
      </c>
      <c r="D9" s="36">
        <v>110</v>
      </c>
      <c r="E9" s="35" t="s">
        <v>96</v>
      </c>
      <c r="F9" s="35">
        <v>6.5</v>
      </c>
      <c r="G9" s="41">
        <v>0</v>
      </c>
      <c r="H9" s="41">
        <v>0</v>
      </c>
      <c r="I9" s="41">
        <v>0</v>
      </c>
      <c r="J9" s="44">
        <f t="shared" si="0"/>
        <v>0</v>
      </c>
      <c r="K9" s="44">
        <f t="shared" si="1"/>
        <v>0</v>
      </c>
      <c r="L9" s="37"/>
      <c r="M9" s="37"/>
    </row>
    <row r="10" spans="1:13" ht="84" customHeight="1" x14ac:dyDescent="0.2">
      <c r="A10" s="35">
        <v>9</v>
      </c>
      <c r="B10" s="36" t="s">
        <v>113</v>
      </c>
      <c r="C10" s="35" t="s">
        <v>114</v>
      </c>
      <c r="D10" s="36">
        <v>2</v>
      </c>
      <c r="E10" s="35" t="s">
        <v>96</v>
      </c>
      <c r="F10" s="35">
        <v>1.03</v>
      </c>
      <c r="G10" s="41">
        <v>0</v>
      </c>
      <c r="H10" s="41">
        <v>0</v>
      </c>
      <c r="I10" s="41">
        <v>0</v>
      </c>
      <c r="J10" s="44">
        <f t="shared" si="0"/>
        <v>0</v>
      </c>
      <c r="K10" s="44">
        <f t="shared" si="1"/>
        <v>0</v>
      </c>
      <c r="L10" s="37"/>
      <c r="M10" s="37"/>
    </row>
    <row r="11" spans="1:13" ht="99" customHeight="1" x14ac:dyDescent="0.2">
      <c r="A11" s="35">
        <v>10</v>
      </c>
      <c r="B11" s="36" t="s">
        <v>115</v>
      </c>
      <c r="C11" s="35" t="s">
        <v>116</v>
      </c>
      <c r="D11" s="36">
        <v>1</v>
      </c>
      <c r="E11" s="35" t="s">
        <v>96</v>
      </c>
      <c r="F11" s="35">
        <v>1.34</v>
      </c>
      <c r="G11" s="41">
        <v>0</v>
      </c>
      <c r="H11" s="41">
        <v>0</v>
      </c>
      <c r="I11" s="41">
        <v>0</v>
      </c>
      <c r="J11" s="44">
        <f t="shared" si="0"/>
        <v>0</v>
      </c>
      <c r="K11" s="44">
        <f t="shared" si="1"/>
        <v>0</v>
      </c>
      <c r="L11" s="37"/>
      <c r="M11" s="37"/>
    </row>
    <row r="12" spans="1:13" ht="87.75" customHeight="1" x14ac:dyDescent="0.2">
      <c r="A12" s="35">
        <v>11</v>
      </c>
      <c r="B12" s="36" t="s">
        <v>117</v>
      </c>
      <c r="C12" s="35" t="s">
        <v>118</v>
      </c>
      <c r="D12" s="36">
        <v>2</v>
      </c>
      <c r="E12" s="35" t="s">
        <v>96</v>
      </c>
      <c r="F12" s="35">
        <v>0.4</v>
      </c>
      <c r="G12" s="41">
        <v>0</v>
      </c>
      <c r="H12" s="41">
        <v>0</v>
      </c>
      <c r="I12" s="41">
        <v>0</v>
      </c>
      <c r="J12" s="44">
        <f t="shared" si="0"/>
        <v>0</v>
      </c>
      <c r="K12" s="44">
        <f t="shared" si="1"/>
        <v>0</v>
      </c>
      <c r="L12" s="37" t="s">
        <v>56</v>
      </c>
      <c r="M12" s="37" t="s">
        <v>119</v>
      </c>
    </row>
    <row r="13" spans="1:13" ht="81" customHeight="1" x14ac:dyDescent="0.2">
      <c r="A13" s="35">
        <v>12</v>
      </c>
      <c r="B13" s="36" t="s">
        <v>120</v>
      </c>
      <c r="C13" s="35" t="s">
        <v>121</v>
      </c>
      <c r="D13" s="36">
        <v>110</v>
      </c>
      <c r="E13" s="35" t="s">
        <v>96</v>
      </c>
      <c r="F13" s="35">
        <v>0.51</v>
      </c>
      <c r="G13" s="41">
        <v>0</v>
      </c>
      <c r="H13" s="41">
        <v>0</v>
      </c>
      <c r="I13" s="41">
        <v>0</v>
      </c>
      <c r="J13" s="44">
        <f t="shared" si="0"/>
        <v>0</v>
      </c>
      <c r="K13" s="44">
        <f t="shared" si="1"/>
        <v>0</v>
      </c>
      <c r="L13" s="37" t="s">
        <v>56</v>
      </c>
      <c r="M13" s="37" t="s">
        <v>122</v>
      </c>
    </row>
    <row r="14" spans="1:13" ht="66.75" customHeight="1" x14ac:dyDescent="0.2">
      <c r="A14" s="35">
        <v>13</v>
      </c>
      <c r="B14" s="36" t="s">
        <v>123</v>
      </c>
      <c r="C14" s="35" t="s">
        <v>124</v>
      </c>
      <c r="D14" s="36">
        <v>110</v>
      </c>
      <c r="E14" s="35" t="s">
        <v>96</v>
      </c>
      <c r="F14" s="35">
        <v>0.51</v>
      </c>
      <c r="G14" s="41">
        <v>0</v>
      </c>
      <c r="H14" s="41">
        <v>0</v>
      </c>
      <c r="I14" s="41">
        <v>0</v>
      </c>
      <c r="J14" s="44">
        <f t="shared" si="0"/>
        <v>0</v>
      </c>
      <c r="K14" s="44">
        <f t="shared" si="1"/>
        <v>0</v>
      </c>
      <c r="L14" s="37" t="s">
        <v>56</v>
      </c>
      <c r="M14" s="37" t="s">
        <v>125</v>
      </c>
    </row>
    <row r="15" spans="1:13" ht="49.5" customHeight="1" x14ac:dyDescent="0.2">
      <c r="A15" s="35">
        <v>14</v>
      </c>
      <c r="B15" s="36" t="s">
        <v>126</v>
      </c>
      <c r="C15" s="35" t="s">
        <v>127</v>
      </c>
      <c r="D15" s="36">
        <v>110</v>
      </c>
      <c r="E15" s="35" t="s">
        <v>96</v>
      </c>
      <c r="F15" s="35">
        <v>0.02</v>
      </c>
      <c r="G15" s="41">
        <v>0</v>
      </c>
      <c r="H15" s="41">
        <v>0</v>
      </c>
      <c r="I15" s="41">
        <v>0</v>
      </c>
      <c r="J15" s="44">
        <f t="shared" si="0"/>
        <v>0</v>
      </c>
      <c r="K15" s="44">
        <f t="shared" si="1"/>
        <v>0</v>
      </c>
      <c r="L15" s="37" t="s">
        <v>56</v>
      </c>
      <c r="M15" s="37" t="s">
        <v>128</v>
      </c>
    </row>
    <row r="16" spans="1:13" ht="57.75" customHeight="1" x14ac:dyDescent="0.2">
      <c r="A16" s="35">
        <v>15</v>
      </c>
      <c r="B16" s="36" t="s">
        <v>129</v>
      </c>
      <c r="C16" s="35" t="s">
        <v>130</v>
      </c>
      <c r="D16" s="36">
        <v>6</v>
      </c>
      <c r="E16" s="35" t="s">
        <v>96</v>
      </c>
      <c r="F16" s="35">
        <v>2.2400000000000002</v>
      </c>
      <c r="G16" s="41">
        <v>0</v>
      </c>
      <c r="H16" s="41">
        <v>0</v>
      </c>
      <c r="I16" s="41">
        <v>0</v>
      </c>
      <c r="J16" s="44">
        <f t="shared" si="0"/>
        <v>0</v>
      </c>
      <c r="K16" s="44">
        <f t="shared" si="1"/>
        <v>0</v>
      </c>
      <c r="L16" s="37" t="s">
        <v>56</v>
      </c>
      <c r="M16" s="37" t="s">
        <v>131</v>
      </c>
    </row>
    <row r="17" spans="1:13" ht="72.75" customHeight="1" x14ac:dyDescent="0.2">
      <c r="A17" s="35">
        <v>16</v>
      </c>
      <c r="B17" s="36" t="s">
        <v>132</v>
      </c>
      <c r="C17" s="35" t="s">
        <v>133</v>
      </c>
      <c r="D17" s="36">
        <v>1</v>
      </c>
      <c r="E17" s="35" t="s">
        <v>96</v>
      </c>
      <c r="F17" s="35">
        <v>2.2400000000000002</v>
      </c>
      <c r="G17" s="41">
        <v>0</v>
      </c>
      <c r="H17" s="41">
        <v>0</v>
      </c>
      <c r="I17" s="41">
        <v>0</v>
      </c>
      <c r="J17" s="44">
        <f t="shared" si="0"/>
        <v>0</v>
      </c>
      <c r="K17" s="44">
        <f t="shared" si="1"/>
        <v>0</v>
      </c>
      <c r="L17" s="37" t="s">
        <v>56</v>
      </c>
      <c r="M17" s="37" t="s">
        <v>134</v>
      </c>
    </row>
    <row r="18" spans="1:13" ht="80.25" customHeight="1" x14ac:dyDescent="0.2">
      <c r="A18" s="35">
        <v>17</v>
      </c>
      <c r="B18" s="36" t="s">
        <v>135</v>
      </c>
      <c r="C18" s="35" t="s">
        <v>136</v>
      </c>
      <c r="D18" s="36">
        <v>1</v>
      </c>
      <c r="E18" s="35" t="s">
        <v>96</v>
      </c>
      <c r="F18" s="35">
        <v>2.2400000000000002</v>
      </c>
      <c r="G18" s="41">
        <v>0</v>
      </c>
      <c r="H18" s="41">
        <v>0</v>
      </c>
      <c r="I18" s="41">
        <v>0</v>
      </c>
      <c r="J18" s="44">
        <f t="shared" si="0"/>
        <v>0</v>
      </c>
      <c r="K18" s="44">
        <f t="shared" si="1"/>
        <v>0</v>
      </c>
      <c r="L18" s="37" t="s">
        <v>56</v>
      </c>
      <c r="M18" s="37" t="s">
        <v>137</v>
      </c>
    </row>
    <row r="19" spans="1:13" ht="108.75" customHeight="1" x14ac:dyDescent="0.2">
      <c r="A19" s="35">
        <v>18</v>
      </c>
      <c r="B19" s="36" t="s">
        <v>138</v>
      </c>
      <c r="C19" s="35" t="s">
        <v>139</v>
      </c>
      <c r="D19" s="36">
        <v>50</v>
      </c>
      <c r="E19" s="35" t="s">
        <v>96</v>
      </c>
      <c r="F19" s="35">
        <v>0.33</v>
      </c>
      <c r="G19" s="41">
        <v>0</v>
      </c>
      <c r="H19" s="41">
        <v>0</v>
      </c>
      <c r="I19" s="41">
        <v>0</v>
      </c>
      <c r="J19" s="44">
        <f t="shared" si="0"/>
        <v>0</v>
      </c>
      <c r="K19" s="44">
        <f t="shared" si="1"/>
        <v>0</v>
      </c>
      <c r="L19" s="37" t="s">
        <v>56</v>
      </c>
      <c r="M19" s="37" t="s">
        <v>140</v>
      </c>
    </row>
    <row r="20" spans="1:13" ht="81" customHeight="1" x14ac:dyDescent="0.2">
      <c r="A20" s="35">
        <v>19</v>
      </c>
      <c r="B20" s="36" t="s">
        <v>141</v>
      </c>
      <c r="C20" s="35" t="s">
        <v>142</v>
      </c>
      <c r="D20" s="36">
        <v>20</v>
      </c>
      <c r="E20" s="35" t="s">
        <v>96</v>
      </c>
      <c r="F20" s="35">
        <v>0.51</v>
      </c>
      <c r="G20" s="41">
        <v>0</v>
      </c>
      <c r="H20" s="41">
        <v>0</v>
      </c>
      <c r="I20" s="41">
        <v>0</v>
      </c>
      <c r="J20" s="44">
        <f t="shared" si="0"/>
        <v>0</v>
      </c>
      <c r="K20" s="44">
        <f t="shared" si="1"/>
        <v>0</v>
      </c>
      <c r="L20" s="37" t="s">
        <v>56</v>
      </c>
      <c r="M20" s="37" t="s">
        <v>143</v>
      </c>
    </row>
    <row r="21" spans="1:13" ht="84" customHeight="1" x14ac:dyDescent="0.2">
      <c r="A21" s="35">
        <v>20</v>
      </c>
      <c r="B21" s="36" t="s">
        <v>144</v>
      </c>
      <c r="C21" s="35" t="s">
        <v>145</v>
      </c>
      <c r="D21" s="36">
        <v>44</v>
      </c>
      <c r="E21" s="35" t="s">
        <v>96</v>
      </c>
      <c r="F21" s="35">
        <v>0.51</v>
      </c>
      <c r="G21" s="41">
        <v>0</v>
      </c>
      <c r="H21" s="41">
        <v>0</v>
      </c>
      <c r="I21" s="41">
        <v>0</v>
      </c>
      <c r="J21" s="44">
        <f t="shared" si="0"/>
        <v>0</v>
      </c>
      <c r="K21" s="44">
        <f t="shared" si="1"/>
        <v>0</v>
      </c>
      <c r="L21" s="37" t="s">
        <v>56</v>
      </c>
      <c r="M21" s="37" t="s">
        <v>146</v>
      </c>
    </row>
    <row r="22" spans="1:13" ht="79.5" customHeight="1" x14ac:dyDescent="0.2">
      <c r="A22" s="35">
        <v>21</v>
      </c>
      <c r="B22" s="36" t="s">
        <v>147</v>
      </c>
      <c r="C22" s="35" t="s">
        <v>148</v>
      </c>
      <c r="D22" s="36">
        <v>14</v>
      </c>
      <c r="E22" s="35" t="s">
        <v>96</v>
      </c>
      <c r="F22" s="35">
        <v>0.56000000000000005</v>
      </c>
      <c r="G22" s="41">
        <v>0</v>
      </c>
      <c r="H22" s="41">
        <v>0</v>
      </c>
      <c r="I22" s="41">
        <v>0</v>
      </c>
      <c r="J22" s="44">
        <f t="shared" si="0"/>
        <v>0</v>
      </c>
      <c r="K22" s="44">
        <f t="shared" si="1"/>
        <v>0</v>
      </c>
      <c r="L22" s="37" t="s">
        <v>56</v>
      </c>
      <c r="M22" s="37" t="s">
        <v>149</v>
      </c>
    </row>
    <row r="23" spans="1:13" ht="81.75" customHeight="1" x14ac:dyDescent="0.2">
      <c r="A23" s="35">
        <v>22</v>
      </c>
      <c r="B23" s="36" t="s">
        <v>150</v>
      </c>
      <c r="C23" s="35" t="s">
        <v>151</v>
      </c>
      <c r="D23" s="36">
        <v>1</v>
      </c>
      <c r="E23" s="35" t="s">
        <v>96</v>
      </c>
      <c r="F23" s="35">
        <v>0.69</v>
      </c>
      <c r="G23" s="41">
        <v>0</v>
      </c>
      <c r="H23" s="41">
        <v>0</v>
      </c>
      <c r="I23" s="41">
        <v>0</v>
      </c>
      <c r="J23" s="44">
        <f t="shared" si="0"/>
        <v>0</v>
      </c>
      <c r="K23" s="44">
        <f t="shared" si="1"/>
        <v>0</v>
      </c>
      <c r="L23" s="37" t="s">
        <v>56</v>
      </c>
      <c r="M23" s="37" t="s">
        <v>152</v>
      </c>
    </row>
    <row r="24" spans="1:13" ht="84.75" customHeight="1" x14ac:dyDescent="0.2">
      <c r="A24" s="35">
        <v>23</v>
      </c>
      <c r="B24" s="36" t="s">
        <v>153</v>
      </c>
      <c r="C24" s="35" t="s">
        <v>154</v>
      </c>
      <c r="D24" s="36">
        <v>4</v>
      </c>
      <c r="E24" s="35" t="s">
        <v>96</v>
      </c>
      <c r="F24" s="35">
        <v>0.69</v>
      </c>
      <c r="G24" s="41">
        <v>0</v>
      </c>
      <c r="H24" s="41">
        <v>0</v>
      </c>
      <c r="I24" s="41">
        <v>0</v>
      </c>
      <c r="J24" s="44">
        <f t="shared" si="0"/>
        <v>0</v>
      </c>
      <c r="K24" s="44">
        <f t="shared" si="1"/>
        <v>0</v>
      </c>
      <c r="L24" s="37" t="s">
        <v>56</v>
      </c>
      <c r="M24" s="37" t="s">
        <v>155</v>
      </c>
    </row>
    <row r="25" spans="1:13" ht="71.25" customHeight="1" x14ac:dyDescent="0.2">
      <c r="A25" s="35">
        <v>24</v>
      </c>
      <c r="B25" s="36" t="s">
        <v>156</v>
      </c>
      <c r="C25" s="35" t="s">
        <v>157</v>
      </c>
      <c r="D25" s="36">
        <v>3</v>
      </c>
      <c r="E25" s="35" t="s">
        <v>96</v>
      </c>
      <c r="F25" s="35">
        <v>0.69</v>
      </c>
      <c r="G25" s="41">
        <v>0</v>
      </c>
      <c r="H25" s="41">
        <v>0</v>
      </c>
      <c r="I25" s="41">
        <v>0</v>
      </c>
      <c r="J25" s="44">
        <f t="shared" si="0"/>
        <v>0</v>
      </c>
      <c r="K25" s="44">
        <f t="shared" si="1"/>
        <v>0</v>
      </c>
      <c r="L25" s="37" t="s">
        <v>56</v>
      </c>
      <c r="M25" s="37" t="s">
        <v>158</v>
      </c>
    </row>
    <row r="26" spans="1:13" ht="89.25" customHeight="1" x14ac:dyDescent="0.2">
      <c r="A26" s="35">
        <v>25</v>
      </c>
      <c r="B26" s="36" t="s">
        <v>159</v>
      </c>
      <c r="C26" s="35" t="s">
        <v>160</v>
      </c>
      <c r="D26" s="36">
        <v>2</v>
      </c>
      <c r="E26" s="35" t="s">
        <v>96</v>
      </c>
      <c r="F26" s="35">
        <v>0.83</v>
      </c>
      <c r="G26" s="41">
        <v>0</v>
      </c>
      <c r="H26" s="41">
        <v>0</v>
      </c>
      <c r="I26" s="41">
        <v>0</v>
      </c>
      <c r="J26" s="44">
        <f t="shared" si="0"/>
        <v>0</v>
      </c>
      <c r="K26" s="44">
        <f t="shared" si="1"/>
        <v>0</v>
      </c>
      <c r="L26" s="37" t="s">
        <v>56</v>
      </c>
      <c r="M26" s="37" t="s">
        <v>161</v>
      </c>
    </row>
    <row r="27" spans="1:13" ht="100.5" customHeight="1" x14ac:dyDescent="0.2">
      <c r="A27" s="35">
        <v>26</v>
      </c>
      <c r="B27" s="36" t="s">
        <v>162</v>
      </c>
      <c r="C27" s="35" t="s">
        <v>163</v>
      </c>
      <c r="D27" s="36">
        <v>3</v>
      </c>
      <c r="E27" s="35" t="s">
        <v>96</v>
      </c>
      <c r="F27" s="35">
        <v>0.89</v>
      </c>
      <c r="G27" s="41">
        <v>0</v>
      </c>
      <c r="H27" s="41">
        <v>0</v>
      </c>
      <c r="I27" s="41">
        <v>0</v>
      </c>
      <c r="J27" s="44">
        <f t="shared" si="0"/>
        <v>0</v>
      </c>
      <c r="K27" s="44">
        <f t="shared" si="1"/>
        <v>0</v>
      </c>
      <c r="L27" s="37" t="s">
        <v>56</v>
      </c>
      <c r="M27" s="37" t="s">
        <v>164</v>
      </c>
    </row>
    <row r="28" spans="1:13" ht="107.25" customHeight="1" x14ac:dyDescent="0.2">
      <c r="A28" s="35">
        <v>27</v>
      </c>
      <c r="B28" s="36" t="s">
        <v>165</v>
      </c>
      <c r="C28" s="35" t="s">
        <v>166</v>
      </c>
      <c r="D28" s="36">
        <v>4</v>
      </c>
      <c r="E28" s="35" t="s">
        <v>96</v>
      </c>
      <c r="F28" s="35">
        <v>0.89</v>
      </c>
      <c r="G28" s="41">
        <v>0</v>
      </c>
      <c r="H28" s="41">
        <v>0</v>
      </c>
      <c r="I28" s="41">
        <v>0</v>
      </c>
      <c r="J28" s="44">
        <f t="shared" si="0"/>
        <v>0</v>
      </c>
      <c r="K28" s="44">
        <f t="shared" si="1"/>
        <v>0</v>
      </c>
      <c r="L28" s="37" t="s">
        <v>56</v>
      </c>
      <c r="M28" s="37" t="s">
        <v>167</v>
      </c>
    </row>
    <row r="29" spans="1:13" ht="86.25" customHeight="1" x14ac:dyDescent="0.2">
      <c r="A29" s="35">
        <v>28</v>
      </c>
      <c r="B29" s="36" t="s">
        <v>168</v>
      </c>
      <c r="C29" s="35" t="s">
        <v>169</v>
      </c>
      <c r="D29" s="36">
        <v>12</v>
      </c>
      <c r="E29" s="35" t="s">
        <v>96</v>
      </c>
      <c r="F29" s="35">
        <v>0.89</v>
      </c>
      <c r="G29" s="41">
        <v>0</v>
      </c>
      <c r="H29" s="41">
        <v>0</v>
      </c>
      <c r="I29" s="41">
        <v>0</v>
      </c>
      <c r="J29" s="44">
        <f t="shared" si="0"/>
        <v>0</v>
      </c>
      <c r="K29" s="44">
        <f t="shared" si="1"/>
        <v>0</v>
      </c>
      <c r="L29" s="37" t="s">
        <v>56</v>
      </c>
      <c r="M29" s="37" t="s">
        <v>170</v>
      </c>
    </row>
    <row r="30" spans="1:13" ht="99.75" customHeight="1" x14ac:dyDescent="0.2">
      <c r="A30" s="35">
        <v>29</v>
      </c>
      <c r="B30" s="36" t="s">
        <v>171</v>
      </c>
      <c r="C30" s="35" t="s">
        <v>172</v>
      </c>
      <c r="D30" s="36">
        <v>2</v>
      </c>
      <c r="E30" s="35" t="s">
        <v>96</v>
      </c>
      <c r="F30" s="35">
        <v>0.89</v>
      </c>
      <c r="G30" s="41">
        <v>0</v>
      </c>
      <c r="H30" s="41">
        <v>0</v>
      </c>
      <c r="I30" s="41">
        <v>0</v>
      </c>
      <c r="J30" s="44">
        <f t="shared" si="0"/>
        <v>0</v>
      </c>
      <c r="K30" s="44">
        <f t="shared" si="1"/>
        <v>0</v>
      </c>
      <c r="L30" s="37" t="s">
        <v>56</v>
      </c>
      <c r="M30" s="37" t="s">
        <v>173</v>
      </c>
    </row>
    <row r="31" spans="1:13" ht="107.25" customHeight="1" x14ac:dyDescent="0.2">
      <c r="A31" s="35">
        <v>30</v>
      </c>
      <c r="B31" s="36" t="s">
        <v>174</v>
      </c>
      <c r="C31" s="35" t="s">
        <v>175</v>
      </c>
      <c r="D31" s="36">
        <v>4</v>
      </c>
      <c r="E31" s="35" t="s">
        <v>96</v>
      </c>
      <c r="F31" s="35">
        <v>1.65</v>
      </c>
      <c r="G31" s="41">
        <v>0</v>
      </c>
      <c r="H31" s="41">
        <v>0</v>
      </c>
      <c r="I31" s="41">
        <v>0</v>
      </c>
      <c r="J31" s="44">
        <f t="shared" si="0"/>
        <v>0</v>
      </c>
      <c r="K31" s="44">
        <f t="shared" si="1"/>
        <v>0</v>
      </c>
      <c r="L31" s="37" t="s">
        <v>56</v>
      </c>
      <c r="M31" s="37" t="s">
        <v>176</v>
      </c>
    </row>
    <row r="32" spans="1:13" ht="85.5" customHeight="1" x14ac:dyDescent="0.2">
      <c r="A32" s="35">
        <v>31</v>
      </c>
      <c r="B32" s="36" t="s">
        <v>177</v>
      </c>
      <c r="C32" s="35" t="s">
        <v>178</v>
      </c>
      <c r="D32" s="36">
        <v>13</v>
      </c>
      <c r="E32" s="35" t="s">
        <v>96</v>
      </c>
      <c r="F32" s="35">
        <v>1.65</v>
      </c>
      <c r="G32" s="41">
        <v>0</v>
      </c>
      <c r="H32" s="41">
        <v>0</v>
      </c>
      <c r="I32" s="41">
        <v>0</v>
      </c>
      <c r="J32" s="44">
        <f t="shared" si="0"/>
        <v>0</v>
      </c>
      <c r="K32" s="44">
        <f t="shared" si="1"/>
        <v>0</v>
      </c>
      <c r="L32" s="37" t="s">
        <v>56</v>
      </c>
      <c r="M32" s="37" t="s">
        <v>179</v>
      </c>
    </row>
    <row r="33" spans="1:13" ht="96" customHeight="1" x14ac:dyDescent="0.2">
      <c r="A33" s="35">
        <v>32</v>
      </c>
      <c r="B33" s="36" t="s">
        <v>180</v>
      </c>
      <c r="C33" s="35" t="s">
        <v>181</v>
      </c>
      <c r="D33" s="36">
        <v>2</v>
      </c>
      <c r="E33" s="35" t="s">
        <v>96</v>
      </c>
      <c r="F33" s="35">
        <v>1.65</v>
      </c>
      <c r="G33" s="41">
        <v>0</v>
      </c>
      <c r="H33" s="41">
        <v>0</v>
      </c>
      <c r="I33" s="41">
        <v>0</v>
      </c>
      <c r="J33" s="44">
        <f t="shared" si="0"/>
        <v>0</v>
      </c>
      <c r="K33" s="44">
        <f t="shared" si="1"/>
        <v>0</v>
      </c>
      <c r="L33" s="37" t="s">
        <v>56</v>
      </c>
      <c r="M33" s="37" t="s">
        <v>182</v>
      </c>
    </row>
    <row r="34" spans="1:13" ht="55.5" customHeight="1" x14ac:dyDescent="0.2">
      <c r="A34" s="35">
        <v>33</v>
      </c>
      <c r="B34" s="36" t="s">
        <v>183</v>
      </c>
      <c r="C34" s="35" t="s">
        <v>184</v>
      </c>
      <c r="D34" s="36">
        <v>2</v>
      </c>
      <c r="E34" s="35" t="s">
        <v>96</v>
      </c>
      <c r="F34" s="35">
        <v>1</v>
      </c>
      <c r="G34" s="41">
        <v>0</v>
      </c>
      <c r="H34" s="41">
        <v>0</v>
      </c>
      <c r="I34" s="41">
        <v>0</v>
      </c>
      <c r="J34" s="44">
        <f t="shared" si="0"/>
        <v>0</v>
      </c>
      <c r="K34" s="44">
        <f t="shared" si="1"/>
        <v>0</v>
      </c>
      <c r="L34" s="37" t="s">
        <v>56</v>
      </c>
      <c r="M34" s="37" t="s">
        <v>185</v>
      </c>
    </row>
    <row r="35" spans="1:13" ht="65.25" customHeight="1" x14ac:dyDescent="0.2">
      <c r="A35" s="35">
        <v>34</v>
      </c>
      <c r="B35" s="36" t="s">
        <v>186</v>
      </c>
      <c r="C35" s="35" t="s">
        <v>187</v>
      </c>
      <c r="D35" s="36">
        <v>2</v>
      </c>
      <c r="E35" s="35" t="s">
        <v>96</v>
      </c>
      <c r="F35" s="35">
        <v>1</v>
      </c>
      <c r="G35" s="41">
        <v>0</v>
      </c>
      <c r="H35" s="41">
        <v>0</v>
      </c>
      <c r="I35" s="41">
        <v>0</v>
      </c>
      <c r="J35" s="44">
        <f t="shared" si="0"/>
        <v>0</v>
      </c>
      <c r="K35" s="44">
        <f t="shared" si="1"/>
        <v>0</v>
      </c>
      <c r="L35" s="37" t="s">
        <v>56</v>
      </c>
      <c r="M35" s="37" t="s">
        <v>188</v>
      </c>
    </row>
    <row r="36" spans="1:13" ht="87" customHeight="1" x14ac:dyDescent="0.2">
      <c r="A36" s="35">
        <v>35</v>
      </c>
      <c r="B36" s="36" t="s">
        <v>189</v>
      </c>
      <c r="C36" s="35" t="s">
        <v>190</v>
      </c>
      <c r="D36" s="36">
        <v>1</v>
      </c>
      <c r="E36" s="35" t="s">
        <v>96</v>
      </c>
      <c r="F36" s="35">
        <v>0.61</v>
      </c>
      <c r="G36" s="41">
        <v>0</v>
      </c>
      <c r="H36" s="41">
        <v>0</v>
      </c>
      <c r="I36" s="41">
        <v>0</v>
      </c>
      <c r="J36" s="44">
        <f t="shared" si="0"/>
        <v>0</v>
      </c>
      <c r="K36" s="44">
        <f t="shared" si="1"/>
        <v>0</v>
      </c>
      <c r="L36" s="37" t="s">
        <v>56</v>
      </c>
      <c r="M36" s="37" t="s">
        <v>191</v>
      </c>
    </row>
    <row r="37" spans="1:13" ht="87" customHeight="1" x14ac:dyDescent="0.2">
      <c r="A37" s="35">
        <v>36</v>
      </c>
      <c r="B37" s="36" t="s">
        <v>192</v>
      </c>
      <c r="C37" s="35" t="s">
        <v>193</v>
      </c>
      <c r="D37" s="36">
        <v>1</v>
      </c>
      <c r="E37" s="35" t="s">
        <v>96</v>
      </c>
      <c r="F37" s="35">
        <v>0.67</v>
      </c>
      <c r="G37" s="41">
        <v>0</v>
      </c>
      <c r="H37" s="41">
        <v>0</v>
      </c>
      <c r="I37" s="41">
        <v>0</v>
      </c>
      <c r="J37" s="44">
        <f t="shared" si="0"/>
        <v>0</v>
      </c>
      <c r="K37" s="44">
        <f t="shared" si="1"/>
        <v>0</v>
      </c>
      <c r="L37" s="37" t="s">
        <v>56</v>
      </c>
      <c r="M37" s="37" t="s">
        <v>194</v>
      </c>
    </row>
    <row r="38" spans="1:13" ht="78.75" customHeight="1" x14ac:dyDescent="0.2">
      <c r="A38" s="35">
        <v>37</v>
      </c>
      <c r="B38" s="36" t="s">
        <v>192</v>
      </c>
      <c r="C38" s="35" t="s">
        <v>193</v>
      </c>
      <c r="D38" s="36">
        <v>1</v>
      </c>
      <c r="E38" s="35" t="s">
        <v>96</v>
      </c>
      <c r="F38" s="35">
        <v>0.67</v>
      </c>
      <c r="G38" s="41">
        <v>0</v>
      </c>
      <c r="H38" s="41">
        <v>0</v>
      </c>
      <c r="I38" s="41">
        <v>0</v>
      </c>
      <c r="J38" s="44">
        <f t="shared" si="0"/>
        <v>0</v>
      </c>
      <c r="K38" s="44">
        <f t="shared" si="1"/>
        <v>0</v>
      </c>
      <c r="L38" s="37" t="s">
        <v>56</v>
      </c>
      <c r="M38" s="37" t="s">
        <v>194</v>
      </c>
    </row>
    <row r="39" spans="1:13" ht="231" customHeight="1" x14ac:dyDescent="0.2">
      <c r="A39" s="35">
        <v>38</v>
      </c>
      <c r="B39" s="36" t="s">
        <v>195</v>
      </c>
      <c r="C39" s="35" t="s">
        <v>196</v>
      </c>
      <c r="D39" s="36">
        <v>1</v>
      </c>
      <c r="E39" s="35" t="s">
        <v>96</v>
      </c>
      <c r="F39" s="35">
        <v>25</v>
      </c>
      <c r="G39" s="41">
        <v>0</v>
      </c>
      <c r="H39" s="41">
        <v>0</v>
      </c>
      <c r="I39" s="41">
        <v>0</v>
      </c>
      <c r="J39" s="44">
        <f t="shared" si="0"/>
        <v>0</v>
      </c>
      <c r="K39" s="44">
        <f t="shared" si="1"/>
        <v>0</v>
      </c>
      <c r="L39" s="37"/>
      <c r="M39" s="37"/>
    </row>
    <row r="40" spans="1:13" ht="58.5" customHeight="1" x14ac:dyDescent="0.2">
      <c r="A40" s="35">
        <v>39</v>
      </c>
      <c r="B40" s="36" t="s">
        <v>197</v>
      </c>
      <c r="C40" s="35" t="s">
        <v>198</v>
      </c>
      <c r="D40" s="36">
        <v>5</v>
      </c>
      <c r="E40" s="35" t="s">
        <v>96</v>
      </c>
      <c r="F40" s="35">
        <v>0.12</v>
      </c>
      <c r="G40" s="41">
        <v>0</v>
      </c>
      <c r="H40" s="41">
        <v>0</v>
      </c>
      <c r="I40" s="41">
        <v>0</v>
      </c>
      <c r="J40" s="44">
        <f t="shared" si="0"/>
        <v>0</v>
      </c>
      <c r="K40" s="44">
        <f t="shared" si="1"/>
        <v>0</v>
      </c>
      <c r="L40" s="37" t="s">
        <v>56</v>
      </c>
      <c r="M40" s="37" t="s">
        <v>199</v>
      </c>
    </row>
    <row r="41" spans="1:13" ht="45" customHeight="1" x14ac:dyDescent="0.2">
      <c r="A41" s="35">
        <v>40</v>
      </c>
      <c r="B41" s="36" t="s">
        <v>200</v>
      </c>
      <c r="C41" s="35" t="s">
        <v>201</v>
      </c>
      <c r="D41" s="36">
        <v>10</v>
      </c>
      <c r="E41" s="35" t="s">
        <v>96</v>
      </c>
      <c r="F41" s="35">
        <v>1.08</v>
      </c>
      <c r="G41" s="41">
        <v>0</v>
      </c>
      <c r="H41" s="41">
        <v>0</v>
      </c>
      <c r="I41" s="41">
        <v>0</v>
      </c>
      <c r="J41" s="44">
        <f t="shared" si="0"/>
        <v>0</v>
      </c>
      <c r="K41" s="44">
        <f t="shared" si="1"/>
        <v>0</v>
      </c>
      <c r="L41" s="37" t="s">
        <v>56</v>
      </c>
      <c r="M41" s="37" t="s">
        <v>202</v>
      </c>
    </row>
    <row r="42" spans="1:13" ht="54.75" customHeight="1" x14ac:dyDescent="0.2">
      <c r="A42" s="35">
        <v>41</v>
      </c>
      <c r="B42" s="36" t="s">
        <v>203</v>
      </c>
      <c r="C42" s="35" t="s">
        <v>204</v>
      </c>
      <c r="D42" s="36">
        <v>2</v>
      </c>
      <c r="E42" s="35" t="s">
        <v>96</v>
      </c>
      <c r="F42" s="35">
        <v>2.83</v>
      </c>
      <c r="G42" s="41">
        <v>0</v>
      </c>
      <c r="H42" s="41">
        <v>0</v>
      </c>
      <c r="I42" s="41">
        <v>0</v>
      </c>
      <c r="J42" s="44">
        <f t="shared" si="0"/>
        <v>0</v>
      </c>
      <c r="K42" s="44">
        <f t="shared" si="1"/>
        <v>0</v>
      </c>
      <c r="L42" s="37" t="s">
        <v>56</v>
      </c>
      <c r="M42" s="37"/>
    </row>
    <row r="43" spans="1:13" ht="60" customHeight="1" x14ac:dyDescent="0.2">
      <c r="A43" s="35">
        <v>42</v>
      </c>
      <c r="B43" s="36" t="s">
        <v>205</v>
      </c>
      <c r="C43" s="35" t="s">
        <v>206</v>
      </c>
      <c r="D43" s="36">
        <v>1</v>
      </c>
      <c r="E43" s="35" t="s">
        <v>96</v>
      </c>
      <c r="F43" s="35">
        <v>10</v>
      </c>
      <c r="G43" s="41">
        <v>0</v>
      </c>
      <c r="H43" s="41">
        <v>0</v>
      </c>
      <c r="I43" s="41">
        <v>0</v>
      </c>
      <c r="J43" s="44">
        <f t="shared" si="0"/>
        <v>0</v>
      </c>
      <c r="K43" s="44">
        <f t="shared" si="1"/>
        <v>0</v>
      </c>
      <c r="L43" s="37"/>
      <c r="M43" s="37"/>
    </row>
    <row r="44" spans="1:13" ht="84" customHeight="1" x14ac:dyDescent="0.2">
      <c r="A44" s="35">
        <v>43</v>
      </c>
      <c r="B44" s="36" t="s">
        <v>207</v>
      </c>
      <c r="C44" s="35" t="s">
        <v>208</v>
      </c>
      <c r="D44" s="36">
        <v>6</v>
      </c>
      <c r="E44" s="35" t="s">
        <v>96</v>
      </c>
      <c r="F44" s="35">
        <v>3.3</v>
      </c>
      <c r="G44" s="41">
        <v>0</v>
      </c>
      <c r="H44" s="41">
        <v>0</v>
      </c>
      <c r="I44" s="41">
        <v>0</v>
      </c>
      <c r="J44" s="44">
        <f t="shared" si="0"/>
        <v>0</v>
      </c>
      <c r="K44" s="44">
        <f t="shared" si="1"/>
        <v>0</v>
      </c>
      <c r="L44" s="37"/>
      <c r="M44" s="37"/>
    </row>
    <row r="45" spans="1:13" ht="72.75" customHeight="1" x14ac:dyDescent="0.2">
      <c r="A45" s="35">
        <v>44</v>
      </c>
      <c r="B45" s="36" t="s">
        <v>209</v>
      </c>
      <c r="C45" s="35" t="s">
        <v>210</v>
      </c>
      <c r="D45" s="36">
        <v>6</v>
      </c>
      <c r="E45" s="35" t="s">
        <v>96</v>
      </c>
      <c r="F45" s="35">
        <v>1.97</v>
      </c>
      <c r="G45" s="41">
        <v>0</v>
      </c>
      <c r="H45" s="41">
        <v>0</v>
      </c>
      <c r="I45" s="41">
        <v>0</v>
      </c>
      <c r="J45" s="44">
        <f t="shared" si="0"/>
        <v>0</v>
      </c>
      <c r="K45" s="44">
        <f t="shared" si="1"/>
        <v>0</v>
      </c>
      <c r="L45" s="37" t="s">
        <v>56</v>
      </c>
      <c r="M45" s="37" t="s">
        <v>211</v>
      </c>
    </row>
    <row r="46" spans="1:13" ht="73.5" customHeight="1" x14ac:dyDescent="0.2">
      <c r="A46" s="35">
        <v>45</v>
      </c>
      <c r="B46" s="36" t="s">
        <v>212</v>
      </c>
      <c r="C46" s="35" t="s">
        <v>213</v>
      </c>
      <c r="D46" s="36">
        <v>2</v>
      </c>
      <c r="E46" s="35" t="s">
        <v>96</v>
      </c>
      <c r="F46" s="35">
        <v>1.97</v>
      </c>
      <c r="G46" s="41">
        <v>0</v>
      </c>
      <c r="H46" s="41">
        <v>0</v>
      </c>
      <c r="I46" s="41">
        <v>0</v>
      </c>
      <c r="J46" s="44">
        <f t="shared" si="0"/>
        <v>0</v>
      </c>
      <c r="K46" s="44">
        <f t="shared" si="1"/>
        <v>0</v>
      </c>
      <c r="L46" s="37" t="s">
        <v>56</v>
      </c>
      <c r="M46" s="37" t="s">
        <v>214</v>
      </c>
    </row>
    <row r="47" spans="1:13" ht="72" customHeight="1" x14ac:dyDescent="0.2">
      <c r="A47" s="35">
        <v>46</v>
      </c>
      <c r="B47" s="36" t="s">
        <v>215</v>
      </c>
      <c r="C47" s="35" t="s">
        <v>216</v>
      </c>
      <c r="D47" s="36">
        <v>1</v>
      </c>
      <c r="E47" s="35" t="s">
        <v>96</v>
      </c>
      <c r="F47" s="35">
        <v>1.97</v>
      </c>
      <c r="G47" s="41">
        <v>0</v>
      </c>
      <c r="H47" s="41">
        <v>0</v>
      </c>
      <c r="I47" s="41">
        <v>0</v>
      </c>
      <c r="J47" s="44">
        <f t="shared" si="0"/>
        <v>0</v>
      </c>
      <c r="K47" s="44">
        <f t="shared" si="1"/>
        <v>0</v>
      </c>
      <c r="L47" s="37" t="s">
        <v>56</v>
      </c>
      <c r="M47" s="37" t="s">
        <v>217</v>
      </c>
    </row>
    <row r="48" spans="1:13" ht="69" customHeight="1" x14ac:dyDescent="0.2">
      <c r="A48" s="35">
        <v>47</v>
      </c>
      <c r="B48" s="36" t="s">
        <v>218</v>
      </c>
      <c r="C48" s="35" t="s">
        <v>219</v>
      </c>
      <c r="D48" s="36">
        <v>15</v>
      </c>
      <c r="E48" s="35" t="s">
        <v>96</v>
      </c>
      <c r="F48" s="35">
        <v>1.97</v>
      </c>
      <c r="G48" s="41">
        <v>0</v>
      </c>
      <c r="H48" s="41">
        <v>0</v>
      </c>
      <c r="I48" s="41">
        <v>0</v>
      </c>
      <c r="J48" s="44">
        <f t="shared" si="0"/>
        <v>0</v>
      </c>
      <c r="K48" s="44">
        <f t="shared" si="1"/>
        <v>0</v>
      </c>
      <c r="L48" s="37" t="s">
        <v>56</v>
      </c>
      <c r="M48" s="37" t="s">
        <v>220</v>
      </c>
    </row>
    <row r="49" spans="1:13" ht="76.5" customHeight="1" x14ac:dyDescent="0.2">
      <c r="A49" s="35">
        <v>48</v>
      </c>
      <c r="B49" s="36" t="s">
        <v>221</v>
      </c>
      <c r="C49" s="35" t="s">
        <v>222</v>
      </c>
      <c r="D49" s="36">
        <v>15</v>
      </c>
      <c r="E49" s="35" t="s">
        <v>96</v>
      </c>
      <c r="F49" s="35">
        <v>1.97</v>
      </c>
      <c r="G49" s="41">
        <v>0</v>
      </c>
      <c r="H49" s="41">
        <v>0</v>
      </c>
      <c r="I49" s="41">
        <v>0</v>
      </c>
      <c r="J49" s="44">
        <f t="shared" si="0"/>
        <v>0</v>
      </c>
      <c r="K49" s="44">
        <f t="shared" si="1"/>
        <v>0</v>
      </c>
      <c r="L49" s="37" t="s">
        <v>56</v>
      </c>
      <c r="M49" s="37" t="s">
        <v>223</v>
      </c>
    </row>
    <row r="50" spans="1:13" ht="73.5" customHeight="1" x14ac:dyDescent="0.2">
      <c r="A50" s="35">
        <v>49</v>
      </c>
      <c r="B50" s="36" t="s">
        <v>224</v>
      </c>
      <c r="C50" s="35" t="s">
        <v>225</v>
      </c>
      <c r="D50" s="36">
        <v>9</v>
      </c>
      <c r="E50" s="35" t="s">
        <v>96</v>
      </c>
      <c r="F50" s="35">
        <v>1.97</v>
      </c>
      <c r="G50" s="41">
        <v>0</v>
      </c>
      <c r="H50" s="41">
        <v>0</v>
      </c>
      <c r="I50" s="41">
        <v>0</v>
      </c>
      <c r="J50" s="44">
        <f t="shared" si="0"/>
        <v>0</v>
      </c>
      <c r="K50" s="44">
        <f t="shared" si="1"/>
        <v>0</v>
      </c>
      <c r="L50" s="37" t="s">
        <v>56</v>
      </c>
      <c r="M50" s="37" t="s">
        <v>226</v>
      </c>
    </row>
    <row r="51" spans="1:13" ht="74.25" customHeight="1" x14ac:dyDescent="0.2">
      <c r="A51" s="35">
        <v>50</v>
      </c>
      <c r="B51" s="36" t="s">
        <v>227</v>
      </c>
      <c r="C51" s="35" t="s">
        <v>228</v>
      </c>
      <c r="D51" s="36">
        <v>20</v>
      </c>
      <c r="E51" s="35" t="s">
        <v>96</v>
      </c>
      <c r="F51" s="35">
        <v>1.97</v>
      </c>
      <c r="G51" s="41">
        <v>0</v>
      </c>
      <c r="H51" s="41">
        <v>0</v>
      </c>
      <c r="I51" s="41">
        <v>0</v>
      </c>
      <c r="J51" s="44">
        <f t="shared" si="0"/>
        <v>0</v>
      </c>
      <c r="K51" s="44">
        <f t="shared" si="1"/>
        <v>0</v>
      </c>
      <c r="L51" s="37" t="s">
        <v>56</v>
      </c>
      <c r="M51" s="37" t="s">
        <v>229</v>
      </c>
    </row>
    <row r="52" spans="1:13" ht="73.5" customHeight="1" x14ac:dyDescent="0.2">
      <c r="A52" s="35">
        <v>51</v>
      </c>
      <c r="B52" s="36" t="s">
        <v>230</v>
      </c>
      <c r="C52" s="35" t="s">
        <v>231</v>
      </c>
      <c r="D52" s="36">
        <v>1</v>
      </c>
      <c r="E52" s="35" t="s">
        <v>96</v>
      </c>
      <c r="F52" s="35">
        <v>1.97</v>
      </c>
      <c r="G52" s="41">
        <v>0</v>
      </c>
      <c r="H52" s="41">
        <v>0</v>
      </c>
      <c r="I52" s="41">
        <v>0</v>
      </c>
      <c r="J52" s="44">
        <f t="shared" si="0"/>
        <v>0</v>
      </c>
      <c r="K52" s="44">
        <f t="shared" si="1"/>
        <v>0</v>
      </c>
      <c r="L52" s="37" t="s">
        <v>56</v>
      </c>
      <c r="M52" s="37" t="s">
        <v>232</v>
      </c>
    </row>
    <row r="53" spans="1:13" ht="69" customHeight="1" x14ac:dyDescent="0.2">
      <c r="A53" s="35">
        <v>52</v>
      </c>
      <c r="B53" s="36" t="s">
        <v>233</v>
      </c>
      <c r="C53" s="35" t="s">
        <v>234</v>
      </c>
      <c r="D53" s="36">
        <v>11</v>
      </c>
      <c r="E53" s="35" t="s">
        <v>96</v>
      </c>
      <c r="F53" s="35">
        <v>1.97</v>
      </c>
      <c r="G53" s="41">
        <v>0</v>
      </c>
      <c r="H53" s="41">
        <v>0</v>
      </c>
      <c r="I53" s="41">
        <v>0</v>
      </c>
      <c r="J53" s="44">
        <f t="shared" si="0"/>
        <v>0</v>
      </c>
      <c r="K53" s="44">
        <f t="shared" si="1"/>
        <v>0</v>
      </c>
      <c r="L53" s="37" t="s">
        <v>56</v>
      </c>
      <c r="M53" s="37" t="s">
        <v>235</v>
      </c>
    </row>
    <row r="54" spans="1:13" ht="68.25" customHeight="1" x14ac:dyDescent="0.2">
      <c r="A54" s="35">
        <v>53</v>
      </c>
      <c r="B54" s="36" t="s">
        <v>236</v>
      </c>
      <c r="C54" s="35" t="s">
        <v>237</v>
      </c>
      <c r="D54" s="36">
        <v>2</v>
      </c>
      <c r="E54" s="35" t="s">
        <v>96</v>
      </c>
      <c r="F54" s="35">
        <v>1.97</v>
      </c>
      <c r="G54" s="41">
        <v>0</v>
      </c>
      <c r="H54" s="41">
        <v>0</v>
      </c>
      <c r="I54" s="41">
        <v>0</v>
      </c>
      <c r="J54" s="44">
        <f t="shared" si="0"/>
        <v>0</v>
      </c>
      <c r="K54" s="44">
        <f t="shared" si="1"/>
        <v>0</v>
      </c>
      <c r="L54" s="37" t="s">
        <v>56</v>
      </c>
      <c r="M54" s="37" t="s">
        <v>238</v>
      </c>
    </row>
    <row r="55" spans="1:13" ht="77.25" customHeight="1" x14ac:dyDescent="0.2">
      <c r="A55" s="35">
        <v>54</v>
      </c>
      <c r="B55" s="36" t="s">
        <v>239</v>
      </c>
      <c r="C55" s="35" t="s">
        <v>240</v>
      </c>
      <c r="D55" s="36">
        <v>2</v>
      </c>
      <c r="E55" s="35" t="s">
        <v>96</v>
      </c>
      <c r="F55" s="35">
        <v>2.67</v>
      </c>
      <c r="G55" s="41">
        <v>0</v>
      </c>
      <c r="H55" s="41">
        <v>0</v>
      </c>
      <c r="I55" s="41">
        <v>0</v>
      </c>
      <c r="J55" s="44">
        <f t="shared" si="0"/>
        <v>0</v>
      </c>
      <c r="K55" s="44">
        <f t="shared" si="1"/>
        <v>0</v>
      </c>
      <c r="L55" s="37" t="s">
        <v>56</v>
      </c>
      <c r="M55" s="37" t="s">
        <v>241</v>
      </c>
    </row>
    <row r="56" spans="1:13" ht="78" customHeight="1" x14ac:dyDescent="0.2">
      <c r="A56" s="35">
        <v>55</v>
      </c>
      <c r="B56" s="36" t="s">
        <v>242</v>
      </c>
      <c r="C56" s="35" t="s">
        <v>243</v>
      </c>
      <c r="D56" s="36">
        <v>4</v>
      </c>
      <c r="E56" s="35" t="s">
        <v>96</v>
      </c>
      <c r="F56" s="35">
        <v>2.67</v>
      </c>
      <c r="G56" s="41">
        <v>0</v>
      </c>
      <c r="H56" s="41">
        <v>0</v>
      </c>
      <c r="I56" s="41">
        <v>0</v>
      </c>
      <c r="J56" s="44">
        <f t="shared" si="0"/>
        <v>0</v>
      </c>
      <c r="K56" s="44">
        <f t="shared" si="1"/>
        <v>0</v>
      </c>
      <c r="L56" s="37" t="s">
        <v>56</v>
      </c>
      <c r="M56" s="37" t="s">
        <v>244</v>
      </c>
    </row>
    <row r="57" spans="1:13" ht="79.5" customHeight="1" x14ac:dyDescent="0.2">
      <c r="A57" s="35">
        <v>56</v>
      </c>
      <c r="B57" s="36" t="s">
        <v>245</v>
      </c>
      <c r="C57" s="35" t="s">
        <v>246</v>
      </c>
      <c r="D57" s="36">
        <v>2</v>
      </c>
      <c r="E57" s="35" t="s">
        <v>96</v>
      </c>
      <c r="F57" s="35">
        <v>2.67</v>
      </c>
      <c r="G57" s="41">
        <v>0</v>
      </c>
      <c r="H57" s="41">
        <v>0</v>
      </c>
      <c r="I57" s="41">
        <v>0</v>
      </c>
      <c r="J57" s="44">
        <f t="shared" si="0"/>
        <v>0</v>
      </c>
      <c r="K57" s="44">
        <f t="shared" si="1"/>
        <v>0</v>
      </c>
      <c r="L57" s="37" t="s">
        <v>56</v>
      </c>
      <c r="M57" s="37" t="s">
        <v>247</v>
      </c>
    </row>
    <row r="58" spans="1:13" ht="69" customHeight="1" x14ac:dyDescent="0.2">
      <c r="A58" s="35">
        <v>57</v>
      </c>
      <c r="B58" s="36" t="s">
        <v>248</v>
      </c>
      <c r="C58" s="35" t="s">
        <v>249</v>
      </c>
      <c r="D58" s="36">
        <v>6</v>
      </c>
      <c r="E58" s="35" t="s">
        <v>96</v>
      </c>
      <c r="F58" s="35">
        <v>2.67</v>
      </c>
      <c r="G58" s="41">
        <v>0</v>
      </c>
      <c r="H58" s="41">
        <v>0</v>
      </c>
      <c r="I58" s="41">
        <v>0</v>
      </c>
      <c r="J58" s="44">
        <f t="shared" si="0"/>
        <v>0</v>
      </c>
      <c r="K58" s="44">
        <f t="shared" si="1"/>
        <v>0</v>
      </c>
      <c r="L58" s="37" t="s">
        <v>56</v>
      </c>
      <c r="M58" s="37" t="s">
        <v>250</v>
      </c>
    </row>
    <row r="59" spans="1:13" ht="45.75" customHeight="1" x14ac:dyDescent="0.2">
      <c r="A59" s="35">
        <v>58</v>
      </c>
      <c r="B59" s="36" t="s">
        <v>251</v>
      </c>
      <c r="C59" s="35" t="s">
        <v>252</v>
      </c>
      <c r="D59" s="36">
        <v>10</v>
      </c>
      <c r="E59" s="35" t="s">
        <v>96</v>
      </c>
      <c r="F59" s="35">
        <v>3.95</v>
      </c>
      <c r="G59" s="41">
        <v>0</v>
      </c>
      <c r="H59" s="41">
        <v>0</v>
      </c>
      <c r="I59" s="41">
        <v>0</v>
      </c>
      <c r="J59" s="44">
        <f t="shared" si="0"/>
        <v>0</v>
      </c>
      <c r="K59" s="44">
        <f t="shared" si="1"/>
        <v>0</v>
      </c>
      <c r="L59" s="37"/>
      <c r="M59" s="37"/>
    </row>
    <row r="60" spans="1:13" ht="52.5" customHeight="1" x14ac:dyDescent="0.2">
      <c r="A60" s="35">
        <v>59</v>
      </c>
      <c r="B60" s="36" t="s">
        <v>253</v>
      </c>
      <c r="C60" s="35" t="s">
        <v>254</v>
      </c>
      <c r="D60" s="36">
        <v>1</v>
      </c>
      <c r="E60" s="35" t="s">
        <v>96</v>
      </c>
      <c r="F60" s="35">
        <v>3.95</v>
      </c>
      <c r="G60" s="41">
        <v>0</v>
      </c>
      <c r="H60" s="41">
        <v>0</v>
      </c>
      <c r="I60" s="41">
        <v>0</v>
      </c>
      <c r="J60" s="44">
        <f t="shared" si="0"/>
        <v>0</v>
      </c>
      <c r="K60" s="44">
        <f t="shared" si="1"/>
        <v>0</v>
      </c>
      <c r="L60" s="37"/>
      <c r="M60" s="37"/>
    </row>
    <row r="61" spans="1:13" ht="48.75" customHeight="1" x14ac:dyDescent="0.2">
      <c r="A61" s="35">
        <v>60</v>
      </c>
      <c r="B61" s="36" t="s">
        <v>255</v>
      </c>
      <c r="C61" s="35" t="s">
        <v>256</v>
      </c>
      <c r="D61" s="36">
        <v>2</v>
      </c>
      <c r="E61" s="35" t="s">
        <v>96</v>
      </c>
      <c r="F61" s="35">
        <v>3.95</v>
      </c>
      <c r="G61" s="41">
        <v>0</v>
      </c>
      <c r="H61" s="41">
        <v>0</v>
      </c>
      <c r="I61" s="41">
        <v>0</v>
      </c>
      <c r="J61" s="44">
        <f t="shared" si="0"/>
        <v>0</v>
      </c>
      <c r="K61" s="44">
        <f t="shared" si="1"/>
        <v>0</v>
      </c>
      <c r="L61" s="37"/>
      <c r="M61" s="37"/>
    </row>
    <row r="62" spans="1:13" ht="74.25" customHeight="1" x14ac:dyDescent="0.2">
      <c r="A62" s="35">
        <v>61</v>
      </c>
      <c r="B62" s="36" t="s">
        <v>257</v>
      </c>
      <c r="C62" s="35" t="s">
        <v>258</v>
      </c>
      <c r="D62" s="36">
        <v>1</v>
      </c>
      <c r="E62" s="35" t="s">
        <v>96</v>
      </c>
      <c r="F62" s="35">
        <v>3.95</v>
      </c>
      <c r="G62" s="41">
        <v>0</v>
      </c>
      <c r="H62" s="41">
        <v>0</v>
      </c>
      <c r="I62" s="41">
        <v>0</v>
      </c>
      <c r="J62" s="44">
        <f t="shared" si="0"/>
        <v>0</v>
      </c>
      <c r="K62" s="44">
        <f t="shared" si="1"/>
        <v>0</v>
      </c>
      <c r="L62" s="37"/>
      <c r="M62" s="37"/>
    </row>
    <row r="63" spans="1:13" ht="55.5" customHeight="1" x14ac:dyDescent="0.2">
      <c r="A63" s="35">
        <v>62</v>
      </c>
      <c r="B63" s="36" t="s">
        <v>259</v>
      </c>
      <c r="C63" s="35" t="s">
        <v>260</v>
      </c>
      <c r="D63" s="36">
        <v>1</v>
      </c>
      <c r="E63" s="35" t="s">
        <v>96</v>
      </c>
      <c r="F63" s="35">
        <v>76.2</v>
      </c>
      <c r="G63" s="41">
        <v>0</v>
      </c>
      <c r="H63" s="41">
        <v>0</v>
      </c>
      <c r="I63" s="41">
        <v>0</v>
      </c>
      <c r="J63" s="44">
        <f t="shared" si="0"/>
        <v>0</v>
      </c>
      <c r="K63" s="44">
        <f t="shared" si="1"/>
        <v>0</v>
      </c>
      <c r="L63" s="37" t="s">
        <v>56</v>
      </c>
      <c r="M63" s="37" t="s">
        <v>261</v>
      </c>
    </row>
    <row r="64" spans="1:13" ht="51.75" customHeight="1" x14ac:dyDescent="0.2">
      <c r="A64" s="35">
        <v>63</v>
      </c>
      <c r="B64" s="36" t="s">
        <v>262</v>
      </c>
      <c r="C64" s="35" t="s">
        <v>263</v>
      </c>
      <c r="D64" s="36">
        <v>1</v>
      </c>
      <c r="E64" s="35" t="s">
        <v>96</v>
      </c>
      <c r="F64" s="35">
        <v>45.4</v>
      </c>
      <c r="G64" s="41">
        <v>0</v>
      </c>
      <c r="H64" s="41">
        <v>0</v>
      </c>
      <c r="I64" s="41">
        <v>0</v>
      </c>
      <c r="J64" s="44">
        <f t="shared" si="0"/>
        <v>0</v>
      </c>
      <c r="K64" s="44">
        <f t="shared" si="1"/>
        <v>0</v>
      </c>
      <c r="L64" s="37" t="s">
        <v>56</v>
      </c>
      <c r="M64" s="37" t="s">
        <v>264</v>
      </c>
    </row>
    <row r="65" spans="1:13" ht="117.75" customHeight="1" x14ac:dyDescent="0.2">
      <c r="A65" s="35">
        <v>64</v>
      </c>
      <c r="B65" s="36" t="s">
        <v>265</v>
      </c>
      <c r="C65" s="35" t="s">
        <v>266</v>
      </c>
      <c r="D65" s="36">
        <v>1</v>
      </c>
      <c r="E65" s="35" t="s">
        <v>96</v>
      </c>
      <c r="F65" s="35">
        <v>1.28</v>
      </c>
      <c r="G65" s="41">
        <v>0</v>
      </c>
      <c r="H65" s="41">
        <v>0</v>
      </c>
      <c r="I65" s="41">
        <v>0</v>
      </c>
      <c r="J65" s="44">
        <f t="shared" si="0"/>
        <v>0</v>
      </c>
      <c r="K65" s="44">
        <f t="shared" si="1"/>
        <v>0</v>
      </c>
      <c r="L65" s="37"/>
      <c r="M65" s="37"/>
    </row>
    <row r="66" spans="1:13" ht="95.25" customHeight="1" x14ac:dyDescent="0.2">
      <c r="A66" s="35">
        <v>65</v>
      </c>
      <c r="B66" s="36" t="s">
        <v>267</v>
      </c>
      <c r="C66" s="35" t="s">
        <v>268</v>
      </c>
      <c r="D66" s="36">
        <v>1</v>
      </c>
      <c r="E66" s="35" t="s">
        <v>96</v>
      </c>
      <c r="F66" s="35">
        <v>1.28</v>
      </c>
      <c r="G66" s="41">
        <v>0</v>
      </c>
      <c r="H66" s="41">
        <v>0</v>
      </c>
      <c r="I66" s="41">
        <v>0</v>
      </c>
      <c r="J66" s="44">
        <f t="shared" ref="J66" si="2">ROUND(G66*D66,0)</f>
        <v>0</v>
      </c>
      <c r="K66" s="44">
        <f t="shared" ref="K66" si="3">ROUND((H66+I66)*D66,0)</f>
        <v>0</v>
      </c>
      <c r="L66" s="37" t="s">
        <v>56</v>
      </c>
      <c r="M66" s="37" t="s">
        <v>269</v>
      </c>
    </row>
    <row r="67" spans="1:13" ht="24" customHeight="1" x14ac:dyDescent="0.2">
      <c r="A67" s="38"/>
      <c r="B67" s="38"/>
      <c r="C67" s="38" t="s">
        <v>57</v>
      </c>
      <c r="D67" s="38"/>
      <c r="E67" s="38"/>
      <c r="F67" s="38"/>
      <c r="G67" s="42"/>
      <c r="H67" s="42"/>
      <c r="I67" s="42"/>
      <c r="J67" s="45">
        <f>ROUND(SUM(J2:J66),0)</f>
        <v>0</v>
      </c>
      <c r="K67" s="45">
        <f>ROUND(SUM(K2:K66),0)</f>
        <v>0</v>
      </c>
      <c r="L67" s="38"/>
      <c r="M67" s="3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J9" sqref="J9"/>
    </sheetView>
  </sheetViews>
  <sheetFormatPr defaultRowHeight="12.75" x14ac:dyDescent="0.2"/>
  <cols>
    <col min="3" max="3" width="38.42578125" customWidth="1"/>
    <col min="8" max="8" width="10.85546875" customWidth="1"/>
  </cols>
  <sheetData>
    <row r="1" spans="1:13" ht="25.5" x14ac:dyDescent="0.2">
      <c r="A1" s="33" t="s">
        <v>29</v>
      </c>
      <c r="B1" s="33" t="s">
        <v>41</v>
      </c>
      <c r="C1" s="33" t="s">
        <v>42</v>
      </c>
      <c r="D1" s="34" t="s">
        <v>43</v>
      </c>
      <c r="E1" s="34" t="s">
        <v>44</v>
      </c>
      <c r="F1" s="34" t="s">
        <v>45</v>
      </c>
      <c r="G1" s="40" t="s">
        <v>46</v>
      </c>
      <c r="H1" s="40" t="s">
        <v>47</v>
      </c>
      <c r="I1" s="40" t="s">
        <v>48</v>
      </c>
      <c r="J1" s="40" t="s">
        <v>49</v>
      </c>
      <c r="K1" s="40" t="s">
        <v>50</v>
      </c>
      <c r="L1" s="34" t="s">
        <v>51</v>
      </c>
      <c r="M1" s="34" t="s">
        <v>52</v>
      </c>
    </row>
    <row r="2" spans="1:13" ht="67.5" customHeight="1" x14ac:dyDescent="0.2">
      <c r="A2" s="35">
        <v>1</v>
      </c>
      <c r="B2" s="36" t="s">
        <v>270</v>
      </c>
      <c r="C2" s="35" t="s">
        <v>271</v>
      </c>
      <c r="D2" s="36">
        <v>1</v>
      </c>
      <c r="E2" s="35" t="s">
        <v>96</v>
      </c>
      <c r="F2" s="35">
        <v>5.52</v>
      </c>
      <c r="G2" s="41">
        <v>0</v>
      </c>
      <c r="H2" s="41">
        <v>0</v>
      </c>
      <c r="I2" s="41">
        <v>0</v>
      </c>
      <c r="J2" s="44">
        <f>ROUND(G2*D2,0)</f>
        <v>0</v>
      </c>
      <c r="K2" s="44">
        <f>ROUND((H2+I2)*D2,0)</f>
        <v>0</v>
      </c>
      <c r="L2" s="37"/>
      <c r="M2" s="37"/>
    </row>
    <row r="3" spans="1:13" ht="26.25" customHeight="1" x14ac:dyDescent="0.2">
      <c r="A3" s="38"/>
      <c r="B3" s="38"/>
      <c r="C3" s="38" t="s">
        <v>57</v>
      </c>
      <c r="D3" s="38"/>
      <c r="E3" s="38"/>
      <c r="F3" s="38"/>
      <c r="G3" s="42"/>
      <c r="H3" s="42"/>
      <c r="I3" s="42"/>
      <c r="J3" s="45">
        <f>ROUND(SUM(J2:J2),0)</f>
        <v>0</v>
      </c>
      <c r="K3" s="45">
        <f>ROUND(SUM(K2:K2),0)</f>
        <v>0</v>
      </c>
      <c r="L3" s="38"/>
      <c r="M3" s="3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7" workbookViewId="0">
      <selection activeCell="C21" sqref="C21:D21"/>
    </sheetView>
  </sheetViews>
  <sheetFormatPr defaultRowHeight="12.75" x14ac:dyDescent="0.2"/>
  <cols>
    <col min="1" max="1" width="26.28515625" customWidth="1"/>
    <col min="2" max="2" width="11.85546875" customWidth="1"/>
    <col min="3" max="3" width="21" customWidth="1"/>
    <col min="4" max="4" width="24.85546875" customWidth="1"/>
  </cols>
  <sheetData>
    <row r="1" spans="1:9" x14ac:dyDescent="0.2">
      <c r="A1" s="155" t="s">
        <v>272</v>
      </c>
      <c r="B1" s="155"/>
      <c r="C1" s="155"/>
      <c r="D1" s="155"/>
      <c r="E1" s="155"/>
      <c r="F1" s="155"/>
      <c r="G1" s="155"/>
      <c r="H1" s="155"/>
      <c r="I1" s="155"/>
    </row>
    <row r="2" spans="1:9" x14ac:dyDescent="0.2">
      <c r="A2" s="155" t="s">
        <v>28</v>
      </c>
      <c r="B2" s="155"/>
      <c r="C2" s="155"/>
      <c r="D2" s="155"/>
      <c r="E2" s="155"/>
      <c r="F2" s="155"/>
      <c r="G2" s="155"/>
      <c r="H2" s="155"/>
      <c r="I2" s="155"/>
    </row>
    <row r="3" spans="1:9" x14ac:dyDescent="0.2">
      <c r="A3" s="156" t="s">
        <v>20</v>
      </c>
      <c r="B3" s="156"/>
      <c r="C3" s="156"/>
      <c r="D3" s="156"/>
      <c r="E3" s="156"/>
      <c r="F3" s="156"/>
      <c r="G3" s="156"/>
      <c r="H3" s="156"/>
      <c r="I3" s="156"/>
    </row>
    <row r="4" spans="1:9" s="102" customFormat="1" ht="89.25" x14ac:dyDescent="0.2">
      <c r="A4" s="74" t="s">
        <v>424</v>
      </c>
      <c r="B4" s="113"/>
      <c r="C4" s="113"/>
      <c r="D4" s="113"/>
      <c r="E4" s="113"/>
      <c r="F4" s="113"/>
      <c r="G4" s="113"/>
      <c r="H4" s="113"/>
      <c r="I4" s="113"/>
    </row>
    <row r="5" spans="1:9" s="102" customFormat="1" ht="63.75" x14ac:dyDescent="0.2">
      <c r="A5" s="71" t="s">
        <v>381</v>
      </c>
      <c r="B5" s="113"/>
      <c r="C5" s="113"/>
      <c r="D5" s="113"/>
      <c r="E5" s="113"/>
      <c r="F5" s="113"/>
      <c r="G5" s="113"/>
      <c r="H5" s="113"/>
      <c r="I5" s="113"/>
    </row>
    <row r="6" spans="1:9" x14ac:dyDescent="0.2">
      <c r="A6" s="32"/>
      <c r="B6" s="32"/>
      <c r="C6" s="32"/>
      <c r="D6" s="32"/>
      <c r="E6" s="32"/>
      <c r="F6" s="32"/>
      <c r="G6" s="32"/>
      <c r="H6" s="32"/>
      <c r="I6" s="32"/>
    </row>
    <row r="7" spans="1:9" ht="18.75" x14ac:dyDescent="0.2">
      <c r="A7" s="160" t="s">
        <v>3</v>
      </c>
      <c r="B7" s="160"/>
      <c r="C7" s="160"/>
      <c r="D7" s="160"/>
      <c r="E7" s="32"/>
      <c r="F7" s="32"/>
      <c r="G7" s="32"/>
      <c r="H7" s="32"/>
      <c r="I7" s="32"/>
    </row>
    <row r="8" spans="1:9" x14ac:dyDescent="0.2">
      <c r="A8" s="33" t="s">
        <v>0</v>
      </c>
      <c r="B8" s="34"/>
      <c r="C8" s="34" t="s">
        <v>1</v>
      </c>
      <c r="D8" s="34" t="s">
        <v>2</v>
      </c>
      <c r="E8" s="32"/>
      <c r="F8" s="32"/>
      <c r="G8" s="32"/>
      <c r="H8" s="32"/>
      <c r="I8" s="32"/>
    </row>
    <row r="9" spans="1:9" ht="18" customHeight="1" x14ac:dyDescent="0.2">
      <c r="A9" s="35" t="s">
        <v>4</v>
      </c>
      <c r="B9" s="35"/>
      <c r="C9" s="44">
        <f>ROUND('54 gáz 00'!C6,0)</f>
        <v>0</v>
      </c>
      <c r="D9" s="44">
        <f>ROUND('54 gáz 00'!D6,0)</f>
        <v>0</v>
      </c>
      <c r="E9" s="32"/>
      <c r="F9" s="32"/>
      <c r="G9" s="32"/>
      <c r="H9" s="32"/>
      <c r="I9" s="32"/>
    </row>
    <row r="10" spans="1:9" ht="16.5" customHeight="1" x14ac:dyDescent="0.2">
      <c r="A10" s="31" t="s">
        <v>5</v>
      </c>
      <c r="B10" s="39">
        <v>0</v>
      </c>
      <c r="C10" s="46">
        <v>0</v>
      </c>
      <c r="D10" s="46">
        <v>0</v>
      </c>
      <c r="E10" s="32"/>
      <c r="F10" s="32"/>
      <c r="G10" s="32"/>
      <c r="H10" s="32"/>
      <c r="I10" s="32"/>
    </row>
    <row r="11" spans="1:9" ht="21" customHeight="1" x14ac:dyDescent="0.2">
      <c r="A11" s="35" t="s">
        <v>6</v>
      </c>
      <c r="B11" s="35"/>
      <c r="C11" s="41">
        <f>C9</f>
        <v>0</v>
      </c>
      <c r="D11" s="41">
        <f>D9</f>
        <v>0</v>
      </c>
      <c r="E11" s="32"/>
      <c r="F11" s="32"/>
      <c r="G11" s="32"/>
      <c r="H11" s="32"/>
      <c r="I11" s="32"/>
    </row>
    <row r="12" spans="1:9" ht="26.25" customHeight="1" x14ac:dyDescent="0.2">
      <c r="A12" s="35" t="s">
        <v>7</v>
      </c>
      <c r="B12" s="35"/>
      <c r="C12" s="41">
        <f>C11</f>
        <v>0</v>
      </c>
      <c r="D12" s="41">
        <v>0</v>
      </c>
      <c r="E12" s="32"/>
      <c r="F12" s="32"/>
      <c r="G12" s="32"/>
      <c r="H12" s="32"/>
      <c r="I12" s="32"/>
    </row>
    <row r="13" spans="1:9" ht="18" customHeight="1" x14ac:dyDescent="0.2">
      <c r="A13" s="31" t="s">
        <v>8</v>
      </c>
      <c r="B13" s="39">
        <v>0</v>
      </c>
      <c r="C13" s="46">
        <v>0</v>
      </c>
      <c r="D13" s="46">
        <v>0</v>
      </c>
      <c r="E13" s="32"/>
      <c r="F13" s="32"/>
      <c r="G13" s="32"/>
      <c r="H13" s="32"/>
      <c r="I13" s="32"/>
    </row>
    <row r="14" spans="1:9" ht="30" customHeight="1" x14ac:dyDescent="0.2">
      <c r="A14" s="35" t="s">
        <v>9</v>
      </c>
      <c r="B14" s="35"/>
      <c r="C14" s="41">
        <f>C9</f>
        <v>0</v>
      </c>
      <c r="D14" s="41">
        <v>0</v>
      </c>
      <c r="E14" s="32"/>
      <c r="F14" s="32"/>
      <c r="G14" s="32"/>
      <c r="H14" s="32"/>
      <c r="I14" s="32"/>
    </row>
    <row r="15" spans="1:9" ht="30.75" customHeight="1" x14ac:dyDescent="0.2">
      <c r="A15" s="31" t="s">
        <v>10</v>
      </c>
      <c r="B15" s="39">
        <v>0</v>
      </c>
      <c r="C15" s="46">
        <v>0</v>
      </c>
      <c r="D15" s="46">
        <v>0</v>
      </c>
      <c r="E15" s="32"/>
      <c r="F15" s="32"/>
      <c r="G15" s="32"/>
      <c r="H15" s="32"/>
      <c r="I15" s="32"/>
    </row>
    <row r="16" spans="1:9" ht="15.75" customHeight="1" x14ac:dyDescent="0.2">
      <c r="A16" s="35" t="s">
        <v>11</v>
      </c>
      <c r="B16" s="35"/>
      <c r="C16" s="41">
        <v>0</v>
      </c>
      <c r="D16" s="41">
        <f>D9</f>
        <v>0</v>
      </c>
      <c r="E16" s="32"/>
      <c r="F16" s="32"/>
      <c r="G16" s="32"/>
      <c r="H16" s="32"/>
      <c r="I16" s="32"/>
    </row>
    <row r="17" spans="1:9" ht="22.5" customHeight="1" x14ac:dyDescent="0.2">
      <c r="A17" s="31" t="s">
        <v>12</v>
      </c>
      <c r="B17" s="39">
        <v>0</v>
      </c>
      <c r="C17" s="46">
        <v>0</v>
      </c>
      <c r="D17" s="46">
        <v>0</v>
      </c>
      <c r="E17" s="32"/>
      <c r="F17" s="32"/>
      <c r="G17" s="32"/>
      <c r="H17" s="32"/>
      <c r="I17" s="32"/>
    </row>
    <row r="18" spans="1:9" ht="28.5" customHeight="1" x14ac:dyDescent="0.2">
      <c r="A18" s="35" t="s">
        <v>13</v>
      </c>
      <c r="B18" s="35"/>
      <c r="C18" s="157">
        <f>C14+D16</f>
        <v>0</v>
      </c>
      <c r="D18" s="157"/>
      <c r="E18" s="32"/>
      <c r="F18" s="32"/>
      <c r="G18" s="32"/>
      <c r="H18" s="32"/>
      <c r="I18" s="32"/>
    </row>
    <row r="19" spans="1:9" ht="23.25" customHeight="1" x14ac:dyDescent="0.2">
      <c r="A19" s="31" t="s">
        <v>14</v>
      </c>
      <c r="B19" s="39">
        <v>0.05</v>
      </c>
      <c r="C19" s="158">
        <f>C18*B19</f>
        <v>0</v>
      </c>
      <c r="D19" s="158"/>
      <c r="E19" s="32"/>
      <c r="F19" s="32"/>
      <c r="G19" s="32"/>
      <c r="H19" s="32"/>
      <c r="I19" s="32"/>
    </row>
    <row r="20" spans="1:9" ht="27" customHeight="1" x14ac:dyDescent="0.2">
      <c r="A20" s="35" t="s">
        <v>15</v>
      </c>
      <c r="B20" s="35"/>
      <c r="C20" s="43"/>
      <c r="D20" s="43"/>
      <c r="E20" s="32"/>
      <c r="F20" s="32"/>
      <c r="G20" s="32"/>
      <c r="H20" s="32"/>
      <c r="I20" s="32"/>
    </row>
    <row r="21" spans="1:9" ht="22.5" customHeight="1" x14ac:dyDescent="0.2">
      <c r="A21" s="35" t="s">
        <v>16</v>
      </c>
      <c r="B21" s="35"/>
      <c r="C21" s="157">
        <f>C18+C19</f>
        <v>0</v>
      </c>
      <c r="D21" s="157"/>
      <c r="E21" s="32"/>
      <c r="F21" s="32"/>
      <c r="G21" s="32"/>
      <c r="H21" s="32"/>
      <c r="I21" s="32"/>
    </row>
    <row r="22" spans="1:9" x14ac:dyDescent="0.2">
      <c r="A22" s="31" t="s">
        <v>17</v>
      </c>
      <c r="B22" s="39">
        <v>0.27</v>
      </c>
      <c r="C22" s="157">
        <f>C21*B22</f>
        <v>0</v>
      </c>
      <c r="D22" s="157"/>
      <c r="E22" s="32"/>
      <c r="F22" s="32"/>
      <c r="G22" s="32"/>
      <c r="H22" s="32"/>
      <c r="I22" s="32"/>
    </row>
    <row r="23" spans="1:9" ht="27" customHeight="1" x14ac:dyDescent="0.2">
      <c r="A23" s="38" t="s">
        <v>18</v>
      </c>
      <c r="B23" s="38"/>
      <c r="C23" s="159">
        <f>C21+C22</f>
        <v>0</v>
      </c>
      <c r="D23" s="159"/>
      <c r="E23" s="32"/>
      <c r="F23" s="32"/>
      <c r="G23" s="32"/>
      <c r="H23" s="32"/>
      <c r="I23" s="32"/>
    </row>
    <row r="25" spans="1:9" x14ac:dyDescent="0.2">
      <c r="C25" s="72" t="s">
        <v>382</v>
      </c>
      <c r="D25" s="73">
        <v>42943</v>
      </c>
    </row>
  </sheetData>
  <mergeCells count="9">
    <mergeCell ref="C21:D21"/>
    <mergeCell ref="C22:D22"/>
    <mergeCell ref="C23:D23"/>
    <mergeCell ref="A1:I1"/>
    <mergeCell ref="A2:I2"/>
    <mergeCell ref="A3:I3"/>
    <mergeCell ref="A7:D7"/>
    <mergeCell ref="C18:D18"/>
    <mergeCell ref="C19:D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35</vt:i4>
      </vt:variant>
      <vt:variant>
        <vt:lpstr>Névvel ellátott tartományok</vt:lpstr>
      </vt:variant>
      <vt:variant>
        <vt:i4>1</vt:i4>
      </vt:variant>
    </vt:vector>
  </HeadingPairs>
  <TitlesOfParts>
    <vt:vector size="36" baseType="lpstr">
      <vt:lpstr>Bókay J. 54 főösszesítő</vt:lpstr>
      <vt:lpstr>54 fűtés</vt:lpstr>
      <vt:lpstr>54 fűtés 00</vt:lpstr>
      <vt:lpstr>54 fűtés 54</vt:lpstr>
      <vt:lpstr>54 fűtés 80</vt:lpstr>
      <vt:lpstr>54 fűtés 81</vt:lpstr>
      <vt:lpstr>54 fűtés 82</vt:lpstr>
      <vt:lpstr>54 fűtés 83</vt:lpstr>
      <vt:lpstr>54 gáz</vt:lpstr>
      <vt:lpstr>54 gáz 00</vt:lpstr>
      <vt:lpstr>54 gáz 54</vt:lpstr>
      <vt:lpstr>54 gáz 81</vt:lpstr>
      <vt:lpstr>54 gáz 82</vt:lpstr>
      <vt:lpstr>54 gáz 83</vt:lpstr>
      <vt:lpstr>54 víz</vt:lpstr>
      <vt:lpstr>54 víz 00</vt:lpstr>
      <vt:lpstr>54 víz 54</vt:lpstr>
      <vt:lpstr>54 víz 81</vt:lpstr>
      <vt:lpstr>54 víz 82</vt:lpstr>
      <vt:lpstr>54 építész</vt:lpstr>
      <vt:lpstr>54 építész 00</vt:lpstr>
      <vt:lpstr>54 építész 33</vt:lpstr>
      <vt:lpstr>54 építész 36</vt:lpstr>
      <vt:lpstr>54 építész 42</vt:lpstr>
      <vt:lpstr>54 építész 47</vt:lpstr>
      <vt:lpstr>54 építész 48</vt:lpstr>
      <vt:lpstr>54 építész 82</vt:lpstr>
      <vt:lpstr>54 elektromos</vt:lpstr>
      <vt:lpstr>54 elektromos 00</vt:lpstr>
      <vt:lpstr>54 elektromos 71</vt:lpstr>
      <vt:lpstr>54 organizáció</vt:lpstr>
      <vt:lpstr>54 organizáció 00</vt:lpstr>
      <vt:lpstr>54 organizáció 12</vt:lpstr>
      <vt:lpstr>54 organizáció 45 </vt:lpstr>
      <vt:lpstr>54 organizáció 90</vt:lpstr>
      <vt:lpstr>'Bókay J. 54 főösszesítő'!Nyomtatási_terület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mg</cp:lastModifiedBy>
  <cp:lastPrinted>2017-07-29T18:33:31Z</cp:lastPrinted>
  <dcterms:created xsi:type="dcterms:W3CDTF">2017-07-28T09:17:12Z</dcterms:created>
  <dcterms:modified xsi:type="dcterms:W3CDTF">2017-11-28T09:00:50Z</dcterms:modified>
</cp:coreProperties>
</file>