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4"/>
  </bookViews>
  <sheets>
    <sheet name="AOK_I" sheetId="1" r:id="rId1"/>
    <sheet name="AOK_II" sheetId="2" r:id="rId2"/>
    <sheet name="FOK_I" sheetId="3" r:id="rId3"/>
    <sheet name="FOK_II" sheetId="4" r:id="rId4"/>
    <sheet name="EM_I" sheetId="5" r:id="rId5"/>
    <sheet name="ED_I" sheetId="6" r:id="rId6"/>
    <sheet name="ED_II" sheetId="7" r:id="rId7"/>
    <sheet name="DZ_II" sheetId="8" r:id="rId8"/>
    <sheet name="DM_II" sheetId="9" r:id="rId9"/>
  </sheets>
  <definedNames/>
  <calcPr fullCalcOnLoad="1"/>
</workbook>
</file>

<file path=xl/sharedStrings.xml><?xml version="1.0" encoding="utf-8"?>
<sst xmlns="http://schemas.openxmlformats.org/spreadsheetml/2006/main" count="270" uniqueCount="118">
  <si>
    <t>Név</t>
  </si>
  <si>
    <t>Csoport</t>
  </si>
  <si>
    <t>3.</t>
  </si>
  <si>
    <t>4.</t>
  </si>
  <si>
    <t>5.</t>
  </si>
  <si>
    <t>1.</t>
  </si>
  <si>
    <t>10.</t>
  </si>
  <si>
    <t>13.</t>
  </si>
  <si>
    <t>2.</t>
  </si>
  <si>
    <t>6.</t>
  </si>
  <si>
    <t>7.</t>
  </si>
  <si>
    <t>8.</t>
  </si>
  <si>
    <t>9.</t>
  </si>
  <si>
    <t>11.</t>
  </si>
  <si>
    <t>12.</t>
  </si>
  <si>
    <t>Gr. 2</t>
  </si>
  <si>
    <t>Gr. 1</t>
  </si>
  <si>
    <t>1. ford.</t>
  </si>
  <si>
    <t>2. ford. anat.</t>
  </si>
  <si>
    <t>2. ford. szöv.</t>
  </si>
  <si>
    <t>2. ford. össz.:</t>
  </si>
  <si>
    <t>1. + 2. ford. össz:</t>
  </si>
  <si>
    <t>2. ford. össz. %:</t>
  </si>
  <si>
    <t>% anat.:</t>
  </si>
  <si>
    <t>% szöv.:</t>
  </si>
  <si>
    <t>I./3</t>
  </si>
  <si>
    <t>I./6</t>
  </si>
  <si>
    <t>II./1</t>
  </si>
  <si>
    <t>II./2</t>
  </si>
  <si>
    <t>II./5</t>
  </si>
  <si>
    <t>II./4</t>
  </si>
  <si>
    <t>Cséke Balázs</t>
  </si>
  <si>
    <t>F2</t>
  </si>
  <si>
    <t>Horváth Lili</t>
  </si>
  <si>
    <t>Egyed Bálint</t>
  </si>
  <si>
    <t>F3</t>
  </si>
  <si>
    <t>Gerecs Bence</t>
  </si>
  <si>
    <t>G2</t>
  </si>
  <si>
    <t>Lakosa Alina</t>
  </si>
  <si>
    <t>H2</t>
  </si>
  <si>
    <t>Ben Ali Mehdi</t>
  </si>
  <si>
    <t>E2</t>
  </si>
  <si>
    <t>Erdélyi Vivien Gizella</t>
  </si>
  <si>
    <t xml:space="preserve">Czuczor Marcell </t>
  </si>
  <si>
    <t>Ujvári Adrienn</t>
  </si>
  <si>
    <t>F1</t>
  </si>
  <si>
    <t>Velkey Klára</t>
  </si>
  <si>
    <t>E3</t>
  </si>
  <si>
    <t>Varga Gréta</t>
  </si>
  <si>
    <t>G1</t>
  </si>
  <si>
    <t>Végh András</t>
  </si>
  <si>
    <t>Giczi Dániel</t>
  </si>
  <si>
    <t>Ács Noémi</t>
  </si>
  <si>
    <t>Tóth Barnabás</t>
  </si>
  <si>
    <t>Haba Anna</t>
  </si>
  <si>
    <t>Kulin Réka</t>
  </si>
  <si>
    <t>Gyóni Áron</t>
  </si>
  <si>
    <t>Varga Mónika</t>
  </si>
  <si>
    <t>Iványi Dóra</t>
  </si>
  <si>
    <t>El-Hage Majed Viktor</t>
  </si>
  <si>
    <t>JUNIO, Calvin Jorel</t>
  </si>
  <si>
    <t>JI, Sudong</t>
  </si>
  <si>
    <t>JEON, Dae Il</t>
  </si>
  <si>
    <t>BERGAN-SKAR, Eirik</t>
  </si>
  <si>
    <t>Juhász-Kőnig Zita</t>
  </si>
  <si>
    <t>Christian Lenk</t>
  </si>
  <si>
    <t>Clemens Verbeek</t>
  </si>
  <si>
    <t>Christian Schmenger</t>
  </si>
  <si>
    <t>Christoph Mooshage</t>
  </si>
  <si>
    <t>Andreas Post</t>
  </si>
  <si>
    <t>Gr. 11.</t>
  </si>
  <si>
    <t>Gr. 3.</t>
  </si>
  <si>
    <t>Gr. 4.</t>
  </si>
  <si>
    <t>Gr. 5.</t>
  </si>
  <si>
    <t>Gr. 6.</t>
  </si>
  <si>
    <t>Gr. 2.</t>
  </si>
  <si>
    <t>Charlotte Reiche</t>
  </si>
  <si>
    <t xml:space="preserve">Gr. 11. </t>
  </si>
  <si>
    <t>Daniella Arnold</t>
  </si>
  <si>
    <t>15.</t>
  </si>
  <si>
    <t>14.</t>
  </si>
  <si>
    <t>CLEMER Sagi Alexander</t>
  </si>
  <si>
    <t>AANESEN Mads Christian</t>
  </si>
  <si>
    <t>HAPNES Hanne Risvik</t>
  </si>
  <si>
    <t>DAHLBERG Benjamin</t>
  </si>
  <si>
    <t>ABU AYASH Faten</t>
  </si>
  <si>
    <t>BABAKINE Anna</t>
  </si>
  <si>
    <t>ZOGRAFOU-SPANOU Aliki Melania</t>
  </si>
  <si>
    <t>SUROGLU Mona</t>
  </si>
  <si>
    <t>BJELLAND Fredric Obert</t>
  </si>
  <si>
    <t>LIEN Magnus Most</t>
  </si>
  <si>
    <t>BARUCH Maayan</t>
  </si>
  <si>
    <t>MORSUND Fredrik Sjoholt</t>
  </si>
  <si>
    <t>YUNIS Sami</t>
  </si>
  <si>
    <t>RESVOLL Jenny</t>
  </si>
  <si>
    <t>COHN Shelly</t>
  </si>
  <si>
    <t>Gr. 1.</t>
  </si>
  <si>
    <t>Gr. 14.</t>
  </si>
  <si>
    <t>Gr. 8.</t>
  </si>
  <si>
    <t>Gr. 10.</t>
  </si>
  <si>
    <t>Gr. 15.</t>
  </si>
  <si>
    <t>Gr. 12.</t>
  </si>
  <si>
    <t>Sebastian Gschwindt</t>
  </si>
  <si>
    <t>Sipos Lili (nem jön)</t>
  </si>
  <si>
    <t>max.40</t>
  </si>
  <si>
    <t>max 20</t>
  </si>
  <si>
    <t>ÁOK I. évf.</t>
  </si>
  <si>
    <t>ÁOK II. évf.</t>
  </si>
  <si>
    <t>FOK I. évf.</t>
  </si>
  <si>
    <t>FOK II. évf.</t>
  </si>
  <si>
    <t>EM I. évf.</t>
  </si>
  <si>
    <t>ED I. évf.</t>
  </si>
  <si>
    <t>ED II. évf.</t>
  </si>
  <si>
    <t>max. 20</t>
  </si>
  <si>
    <t>DZ II. évf.</t>
  </si>
  <si>
    <t>DM II. évf.</t>
  </si>
  <si>
    <t>Perneczki Lilla</t>
  </si>
  <si>
    <t>II./3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</si>
</sst>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</numFmts>
  <fonts count="52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1"/>
      <name val="Verdana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6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1" fillId="32" borderId="10" xfId="0" applyNumberFormat="1" applyFont="1" applyFill="1" applyBorder="1" applyAlignment="1" applyProtection="1">
      <alignment horizontal="center" vertical="top" wrapText="1"/>
      <protection locked="0"/>
    </xf>
    <xf numFmtId="1" fontId="0" fillId="32" borderId="10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wrapText="1"/>
    </xf>
    <xf numFmtId="1" fontId="11" fillId="32" borderId="10" xfId="0" applyNumberFormat="1" applyFont="1" applyFill="1" applyBorder="1" applyAlignment="1" applyProtection="1">
      <alignment horizontal="center"/>
      <protection locked="0"/>
    </xf>
    <xf numFmtId="1" fontId="1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68" fontId="1" fillId="32" borderId="10" xfId="0" applyNumberFormat="1" applyFont="1" applyFill="1" applyBorder="1" applyAlignment="1" applyProtection="1">
      <alignment horizontal="center" vertical="top" wrapText="1"/>
      <protection locked="0"/>
    </xf>
    <xf numFmtId="1" fontId="12" fillId="33" borderId="10" xfId="0" applyNumberFormat="1" applyFont="1" applyFill="1" applyBorder="1" applyAlignment="1">
      <alignment horizontal="center" vertical="top" wrapText="1"/>
    </xf>
    <xf numFmtId="1" fontId="12" fillId="34" borderId="10" xfId="0" applyNumberFormat="1" applyFont="1" applyFill="1" applyBorder="1" applyAlignment="1">
      <alignment horizontal="center" vertical="top" wrapText="1"/>
    </xf>
    <xf numFmtId="1" fontId="13" fillId="34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168" fontId="0" fillId="32" borderId="10" xfId="0" applyNumberFormat="1" applyFill="1" applyBorder="1" applyAlignment="1" applyProtection="1">
      <alignment horizontal="center"/>
      <protection locked="0"/>
    </xf>
    <xf numFmtId="1" fontId="14" fillId="0" borderId="10" xfId="0" applyNumberFormat="1" applyFont="1" applyBorder="1" applyAlignment="1">
      <alignment horizontal="center"/>
    </xf>
    <xf numFmtId="168" fontId="11" fillId="32" borderId="10" xfId="0" applyNumberFormat="1" applyFont="1" applyFill="1" applyBorder="1" applyAlignment="1" applyProtection="1">
      <alignment horizontal="center"/>
      <protection locked="0"/>
    </xf>
    <xf numFmtId="1" fontId="15" fillId="33" borderId="10" xfId="0" applyNumberFormat="1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" fontId="51" fillId="35" borderId="10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3.7109375" style="54" customWidth="1"/>
    <col min="2" max="2" width="20.00390625" style="0" customWidth="1"/>
    <col min="4" max="4" width="7.8515625" style="0" customWidth="1"/>
    <col min="5" max="5" width="8.00390625" style="0" bestFit="1" customWidth="1"/>
    <col min="6" max="6" width="8.00390625" style="0" customWidth="1"/>
    <col min="7" max="7" width="8.00390625" style="0" bestFit="1" customWidth="1"/>
    <col min="8" max="8" width="8.00390625" style="0" customWidth="1"/>
    <col min="9" max="9" width="8.00390625" style="0" bestFit="1" customWidth="1"/>
    <col min="10" max="10" width="9.28125" style="0" bestFit="1" customWidth="1"/>
    <col min="11" max="11" width="9.7109375" style="0" customWidth="1"/>
  </cols>
  <sheetData>
    <row r="1" spans="1:11" s="7" customFormat="1" ht="20.25" customHeight="1">
      <c r="A1" s="75" t="s">
        <v>106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1" ht="45">
      <c r="A3" s="3"/>
      <c r="B3" s="3" t="s">
        <v>0</v>
      </c>
      <c r="C3" s="3" t="s">
        <v>1</v>
      </c>
      <c r="D3" s="3" t="s">
        <v>17</v>
      </c>
      <c r="E3" s="3" t="s">
        <v>18</v>
      </c>
      <c r="F3" s="4" t="s">
        <v>23</v>
      </c>
      <c r="G3" s="3" t="s">
        <v>19</v>
      </c>
      <c r="H3" s="4" t="s">
        <v>24</v>
      </c>
      <c r="I3" s="4" t="s">
        <v>20</v>
      </c>
      <c r="J3" s="4" t="s">
        <v>22</v>
      </c>
      <c r="K3" s="4" t="s">
        <v>21</v>
      </c>
    </row>
    <row r="4" spans="1:11" ht="15.75">
      <c r="A4" s="13" t="s">
        <v>5</v>
      </c>
      <c r="B4" s="23" t="s">
        <v>34</v>
      </c>
      <c r="C4" s="24" t="s">
        <v>35</v>
      </c>
      <c r="D4" s="8">
        <v>117</v>
      </c>
      <c r="E4" s="51">
        <v>39</v>
      </c>
      <c r="F4" s="5">
        <f aca="true" t="shared" si="0" ref="F4:F9">100*E4/40</f>
        <v>97.5</v>
      </c>
      <c r="G4" s="52">
        <v>17</v>
      </c>
      <c r="H4" s="11">
        <f aca="true" t="shared" si="1" ref="H4:H9">100*G4/20</f>
        <v>85</v>
      </c>
      <c r="I4" s="12">
        <f aca="true" t="shared" si="2" ref="I4:I9">(E4*2.5)+(G4*3)</f>
        <v>148.5</v>
      </c>
      <c r="J4" s="66">
        <f aca="true" t="shared" si="3" ref="J4:J9">I4/160*100</f>
        <v>92.8125</v>
      </c>
      <c r="K4" s="68">
        <f aca="true" t="shared" si="4" ref="K4:K9">D4+I4</f>
        <v>265.5</v>
      </c>
    </row>
    <row r="5" spans="1:11" ht="15.75">
      <c r="A5" s="13" t="s">
        <v>8</v>
      </c>
      <c r="B5" s="23" t="s">
        <v>33</v>
      </c>
      <c r="C5" s="24" t="s">
        <v>32</v>
      </c>
      <c r="D5" s="8">
        <v>118</v>
      </c>
      <c r="E5" s="51">
        <v>37</v>
      </c>
      <c r="F5" s="5">
        <f t="shared" si="0"/>
        <v>92.5</v>
      </c>
      <c r="G5" s="52">
        <v>18</v>
      </c>
      <c r="H5" s="11">
        <f t="shared" si="1"/>
        <v>90</v>
      </c>
      <c r="I5" s="12">
        <f t="shared" si="2"/>
        <v>146.5</v>
      </c>
      <c r="J5" s="66">
        <f t="shared" si="3"/>
        <v>91.5625</v>
      </c>
      <c r="K5" s="68">
        <f t="shared" si="4"/>
        <v>264.5</v>
      </c>
    </row>
    <row r="6" spans="1:11" ht="15.75">
      <c r="A6" s="13" t="s">
        <v>2</v>
      </c>
      <c r="B6" s="23" t="s">
        <v>36</v>
      </c>
      <c r="C6" s="24" t="s">
        <v>37</v>
      </c>
      <c r="D6" s="8">
        <v>115</v>
      </c>
      <c r="E6" s="51">
        <v>33</v>
      </c>
      <c r="F6" s="5">
        <f t="shared" si="0"/>
        <v>82.5</v>
      </c>
      <c r="G6" s="52">
        <v>17</v>
      </c>
      <c r="H6" s="11">
        <f t="shared" si="1"/>
        <v>85</v>
      </c>
      <c r="I6" s="12">
        <f t="shared" si="2"/>
        <v>133.5</v>
      </c>
      <c r="J6" s="66">
        <f t="shared" si="3"/>
        <v>83.4375</v>
      </c>
      <c r="K6" s="68">
        <f t="shared" si="4"/>
        <v>248.5</v>
      </c>
    </row>
    <row r="7" spans="1:11" ht="15.75">
      <c r="A7" s="13" t="s">
        <v>3</v>
      </c>
      <c r="B7" s="23" t="s">
        <v>31</v>
      </c>
      <c r="C7" s="24" t="s">
        <v>32</v>
      </c>
      <c r="D7" s="5">
        <v>122</v>
      </c>
      <c r="E7" s="51">
        <v>33</v>
      </c>
      <c r="F7" s="5">
        <f t="shared" si="0"/>
        <v>82.5</v>
      </c>
      <c r="G7" s="52">
        <v>12</v>
      </c>
      <c r="H7" s="11">
        <f t="shared" si="1"/>
        <v>60</v>
      </c>
      <c r="I7" s="12">
        <f t="shared" si="2"/>
        <v>118.5</v>
      </c>
      <c r="J7" s="66">
        <f t="shared" si="3"/>
        <v>74.0625</v>
      </c>
      <c r="K7" s="68">
        <f t="shared" si="4"/>
        <v>240.5</v>
      </c>
    </row>
    <row r="8" spans="1:11" ht="15.75">
      <c r="A8" s="13" t="s">
        <v>4</v>
      </c>
      <c r="B8" s="23" t="s">
        <v>40</v>
      </c>
      <c r="C8" s="24" t="s">
        <v>41</v>
      </c>
      <c r="D8" s="5">
        <v>101</v>
      </c>
      <c r="E8" s="51">
        <v>34</v>
      </c>
      <c r="F8" s="5">
        <f t="shared" si="0"/>
        <v>85</v>
      </c>
      <c r="G8" s="52">
        <v>15</v>
      </c>
      <c r="H8" s="11">
        <f t="shared" si="1"/>
        <v>75</v>
      </c>
      <c r="I8" s="12">
        <f t="shared" si="2"/>
        <v>130</v>
      </c>
      <c r="J8" s="66">
        <f t="shared" si="3"/>
        <v>81.25</v>
      </c>
      <c r="K8" s="68">
        <f t="shared" si="4"/>
        <v>231</v>
      </c>
    </row>
    <row r="9" spans="1:11" ht="15.75">
      <c r="A9" s="13" t="s">
        <v>9</v>
      </c>
      <c r="B9" s="23" t="s">
        <v>38</v>
      </c>
      <c r="C9" s="24" t="s">
        <v>39</v>
      </c>
      <c r="D9" s="5">
        <v>102</v>
      </c>
      <c r="E9" s="51">
        <v>27</v>
      </c>
      <c r="F9" s="5">
        <f t="shared" si="0"/>
        <v>67.5</v>
      </c>
      <c r="G9" s="52">
        <v>11</v>
      </c>
      <c r="H9" s="11">
        <f t="shared" si="1"/>
        <v>55</v>
      </c>
      <c r="I9" s="12">
        <f t="shared" si="2"/>
        <v>100.5</v>
      </c>
      <c r="J9" s="65">
        <f t="shared" si="3"/>
        <v>62.81250000000001</v>
      </c>
      <c r="K9" s="68">
        <f t="shared" si="4"/>
        <v>202.5</v>
      </c>
    </row>
    <row r="10" spans="1:11" s="38" customFormat="1" ht="15">
      <c r="A10" s="72"/>
      <c r="B10" s="47"/>
      <c r="C10" s="48"/>
      <c r="D10" s="49"/>
      <c r="E10" s="50" t="s">
        <v>104</v>
      </c>
      <c r="F10" s="50"/>
      <c r="G10" s="50" t="s">
        <v>113</v>
      </c>
      <c r="H10" s="50"/>
      <c r="I10" s="46"/>
      <c r="J10" s="46"/>
      <c r="K10" s="45"/>
    </row>
    <row r="11" spans="1:11" ht="15.75">
      <c r="A11" s="56"/>
      <c r="B11" s="37"/>
      <c r="C11" s="40"/>
      <c r="D11" s="18"/>
      <c r="E11" s="18"/>
      <c r="F11" s="18"/>
      <c r="G11" s="21"/>
      <c r="H11" s="21"/>
      <c r="I11" s="20"/>
      <c r="J11" s="20"/>
      <c r="K11" s="21"/>
    </row>
  </sheetData>
  <sheetProtection formatCells="0" formatColumns="0" formatRows="0" sort="0" autoFilter="0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3.57421875" style="0" bestFit="1" customWidth="1"/>
    <col min="2" max="2" width="21.8515625" style="0" customWidth="1"/>
    <col min="3" max="3" width="10.421875" style="0" bestFit="1" customWidth="1"/>
    <col min="4" max="4" width="7.00390625" style="0" bestFit="1" customWidth="1"/>
    <col min="5" max="5" width="8.00390625" style="0" bestFit="1" customWidth="1"/>
    <col min="6" max="6" width="8.8515625" style="0" bestFit="1" customWidth="1"/>
    <col min="7" max="7" width="8.00390625" style="0" bestFit="1" customWidth="1"/>
    <col min="8" max="8" width="10.00390625" style="0" bestFit="1" customWidth="1"/>
    <col min="9" max="9" width="8.57421875" style="0" bestFit="1" customWidth="1"/>
  </cols>
  <sheetData>
    <row r="1" spans="1:11" s="7" customFormat="1" ht="20.25" customHeight="1">
      <c r="A1" s="75" t="s">
        <v>107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1" ht="45">
      <c r="A3" s="2"/>
      <c r="B3" s="3" t="s">
        <v>0</v>
      </c>
      <c r="C3" s="3" t="s">
        <v>1</v>
      </c>
      <c r="D3" s="3" t="s">
        <v>17</v>
      </c>
      <c r="E3" s="3" t="s">
        <v>18</v>
      </c>
      <c r="F3" s="4" t="s">
        <v>23</v>
      </c>
      <c r="G3" s="3" t="s">
        <v>19</v>
      </c>
      <c r="H3" s="4" t="s">
        <v>24</v>
      </c>
      <c r="I3" s="4" t="s">
        <v>20</v>
      </c>
      <c r="J3" s="4" t="s">
        <v>22</v>
      </c>
      <c r="K3" s="4" t="s">
        <v>21</v>
      </c>
    </row>
    <row r="4" spans="1:11" ht="15.75">
      <c r="A4" s="1" t="s">
        <v>5</v>
      </c>
      <c r="B4" s="23" t="s">
        <v>44</v>
      </c>
      <c r="C4" s="24" t="s">
        <v>45</v>
      </c>
      <c r="D4" s="8">
        <v>121</v>
      </c>
      <c r="E4" s="51">
        <v>32</v>
      </c>
      <c r="F4" s="63">
        <f aca="true" t="shared" si="0" ref="F4:F11">100*E4/40</f>
        <v>80</v>
      </c>
      <c r="G4" s="52">
        <v>19</v>
      </c>
      <c r="H4" s="66">
        <f aca="true" t="shared" si="1" ref="H4:H11">100*G4/20</f>
        <v>95</v>
      </c>
      <c r="I4" s="12">
        <f aca="true" t="shared" si="2" ref="I4:I11">(E4*2.5)+(G4*3)</f>
        <v>137</v>
      </c>
      <c r="J4" s="12">
        <f aca="true" t="shared" si="3" ref="J4:J11">I4/160*100</f>
        <v>85.625</v>
      </c>
      <c r="K4" s="74">
        <f aca="true" t="shared" si="4" ref="K4:K11">D4+I4</f>
        <v>258</v>
      </c>
    </row>
    <row r="5" spans="1:11" ht="15.75">
      <c r="A5" s="22" t="s">
        <v>8</v>
      </c>
      <c r="B5" s="23" t="s">
        <v>46</v>
      </c>
      <c r="C5" s="24" t="s">
        <v>47</v>
      </c>
      <c r="D5" s="8">
        <v>120</v>
      </c>
      <c r="E5" s="51">
        <v>33</v>
      </c>
      <c r="F5" s="63">
        <f t="shared" si="0"/>
        <v>82.5</v>
      </c>
      <c r="G5" s="52">
        <v>15</v>
      </c>
      <c r="H5" s="66">
        <f t="shared" si="1"/>
        <v>75</v>
      </c>
      <c r="I5" s="12">
        <f t="shared" si="2"/>
        <v>127.5</v>
      </c>
      <c r="J5" s="12">
        <f t="shared" si="3"/>
        <v>79.6875</v>
      </c>
      <c r="K5" s="74">
        <f t="shared" si="4"/>
        <v>247.5</v>
      </c>
    </row>
    <row r="6" spans="1:11" ht="15.75">
      <c r="A6" s="22" t="s">
        <v>2</v>
      </c>
      <c r="B6" s="23" t="s">
        <v>48</v>
      </c>
      <c r="C6" s="24" t="s">
        <v>49</v>
      </c>
      <c r="D6" s="8">
        <v>113</v>
      </c>
      <c r="E6" s="51">
        <v>28</v>
      </c>
      <c r="F6" s="63">
        <f t="shared" si="0"/>
        <v>70</v>
      </c>
      <c r="G6" s="67">
        <v>16.5</v>
      </c>
      <c r="H6" s="66">
        <f t="shared" si="1"/>
        <v>82.5</v>
      </c>
      <c r="I6" s="12">
        <f t="shared" si="2"/>
        <v>119.5</v>
      </c>
      <c r="J6" s="12">
        <f t="shared" si="3"/>
        <v>74.6875</v>
      </c>
      <c r="K6" s="74">
        <f t="shared" si="4"/>
        <v>232.5</v>
      </c>
    </row>
    <row r="7" spans="1:11" ht="15.75">
      <c r="A7" s="1" t="s">
        <v>9</v>
      </c>
      <c r="B7" s="23" t="s">
        <v>52</v>
      </c>
      <c r="C7" s="24" t="s">
        <v>39</v>
      </c>
      <c r="D7" s="8">
        <v>106</v>
      </c>
      <c r="E7" s="51">
        <v>28</v>
      </c>
      <c r="F7" s="63">
        <f t="shared" si="0"/>
        <v>70</v>
      </c>
      <c r="G7" s="52">
        <v>17</v>
      </c>
      <c r="H7" s="66">
        <f t="shared" si="1"/>
        <v>85</v>
      </c>
      <c r="I7" s="12">
        <f t="shared" si="2"/>
        <v>121</v>
      </c>
      <c r="J7" s="12">
        <f t="shared" si="3"/>
        <v>75.625</v>
      </c>
      <c r="K7" s="74">
        <f t="shared" si="4"/>
        <v>227</v>
      </c>
    </row>
    <row r="8" spans="1:11" ht="15.75">
      <c r="A8" s="22" t="s">
        <v>3</v>
      </c>
      <c r="B8" s="23" t="s">
        <v>50</v>
      </c>
      <c r="C8" s="24" t="s">
        <v>45</v>
      </c>
      <c r="D8" s="8">
        <v>112</v>
      </c>
      <c r="E8" s="51">
        <v>25</v>
      </c>
      <c r="F8" s="64">
        <f t="shared" si="0"/>
        <v>62.5</v>
      </c>
      <c r="G8" s="67">
        <v>15.5</v>
      </c>
      <c r="H8" s="66">
        <f t="shared" si="1"/>
        <v>77.5</v>
      </c>
      <c r="I8" s="12">
        <f t="shared" si="2"/>
        <v>109</v>
      </c>
      <c r="J8" s="12">
        <f t="shared" si="3"/>
        <v>68.125</v>
      </c>
      <c r="K8" s="74">
        <f t="shared" si="4"/>
        <v>221</v>
      </c>
    </row>
    <row r="9" spans="1:11" ht="15.75">
      <c r="A9" s="1" t="s">
        <v>4</v>
      </c>
      <c r="B9" s="23" t="s">
        <v>51</v>
      </c>
      <c r="C9" s="24" t="s">
        <v>35</v>
      </c>
      <c r="D9" s="8">
        <v>109</v>
      </c>
      <c r="E9" s="62">
        <v>28.5</v>
      </c>
      <c r="F9" s="63">
        <f t="shared" si="0"/>
        <v>71.25</v>
      </c>
      <c r="G9" s="52">
        <v>9</v>
      </c>
      <c r="H9" s="65">
        <f t="shared" si="1"/>
        <v>45</v>
      </c>
      <c r="I9" s="12">
        <f t="shared" si="2"/>
        <v>98.25</v>
      </c>
      <c r="J9" s="12">
        <f t="shared" si="3"/>
        <v>61.40624999999999</v>
      </c>
      <c r="K9" s="74">
        <f t="shared" si="4"/>
        <v>207.25</v>
      </c>
    </row>
    <row r="10" spans="1:11" ht="15.75">
      <c r="A10" s="53" t="s">
        <v>10</v>
      </c>
      <c r="B10" s="23" t="s">
        <v>53</v>
      </c>
      <c r="C10" s="24" t="s">
        <v>32</v>
      </c>
      <c r="D10" s="8">
        <v>102</v>
      </c>
      <c r="E10" s="51">
        <v>23</v>
      </c>
      <c r="F10" s="64">
        <f t="shared" si="0"/>
        <v>57.5</v>
      </c>
      <c r="G10" s="52">
        <v>9</v>
      </c>
      <c r="H10" s="65">
        <f t="shared" si="1"/>
        <v>45</v>
      </c>
      <c r="I10" s="12">
        <f t="shared" si="2"/>
        <v>84.5</v>
      </c>
      <c r="J10" s="12">
        <f t="shared" si="3"/>
        <v>52.81249999999999</v>
      </c>
      <c r="K10" s="74">
        <f t="shared" si="4"/>
        <v>186.5</v>
      </c>
    </row>
    <row r="11" spans="1:11" ht="15.75">
      <c r="A11" s="53" t="s">
        <v>11</v>
      </c>
      <c r="B11" s="23" t="s">
        <v>54</v>
      </c>
      <c r="C11" s="27" t="s">
        <v>41</v>
      </c>
      <c r="D11" s="8">
        <v>101</v>
      </c>
      <c r="E11" s="51">
        <v>11</v>
      </c>
      <c r="F11" s="64">
        <f t="shared" si="0"/>
        <v>27.5</v>
      </c>
      <c r="G11" s="67">
        <v>13.5</v>
      </c>
      <c r="H11" s="65">
        <f t="shared" si="1"/>
        <v>67.5</v>
      </c>
      <c r="I11" s="12">
        <f t="shared" si="2"/>
        <v>68</v>
      </c>
      <c r="J11" s="12">
        <f t="shared" si="3"/>
        <v>42.5</v>
      </c>
      <c r="K11" s="74">
        <f t="shared" si="4"/>
        <v>169</v>
      </c>
    </row>
    <row r="12" spans="1:11" s="38" customFormat="1" ht="15">
      <c r="A12" s="44"/>
      <c r="B12" s="47"/>
      <c r="C12" s="48"/>
      <c r="D12" s="49"/>
      <c r="E12" s="50" t="s">
        <v>104</v>
      </c>
      <c r="F12" s="50"/>
      <c r="G12" s="50" t="s">
        <v>113</v>
      </c>
      <c r="H12" s="50"/>
      <c r="I12" s="46"/>
      <c r="J12" s="46"/>
      <c r="K12" s="45"/>
    </row>
    <row r="24" ht="12.75">
      <c r="I24" s="7"/>
    </row>
  </sheetData>
  <sheetProtection formatCells="0" formatColumns="0" formatRows="0" sort="0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9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3.8515625" style="0" customWidth="1"/>
    <col min="2" max="2" width="21.7109375" style="0" customWidth="1"/>
    <col min="4" max="4" width="7.421875" style="0" bestFit="1" customWidth="1"/>
    <col min="5" max="6" width="8.00390625" style="0" bestFit="1" customWidth="1"/>
    <col min="7" max="7" width="8.57421875" style="0" bestFit="1" customWidth="1"/>
    <col min="8" max="8" width="10.28125" style="0" bestFit="1" customWidth="1"/>
    <col min="9" max="9" width="8.8515625" style="0" customWidth="1"/>
  </cols>
  <sheetData>
    <row r="1" spans="1:11" ht="20.25">
      <c r="A1" s="75" t="s">
        <v>108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1" ht="45">
      <c r="A3" s="2"/>
      <c r="B3" s="3" t="s">
        <v>0</v>
      </c>
      <c r="C3" s="3" t="s">
        <v>1</v>
      </c>
      <c r="D3" s="3" t="s">
        <v>17</v>
      </c>
      <c r="E3" s="3" t="s">
        <v>18</v>
      </c>
      <c r="F3" s="4" t="s">
        <v>23</v>
      </c>
      <c r="G3" s="3" t="s">
        <v>19</v>
      </c>
      <c r="H3" s="4" t="s">
        <v>24</v>
      </c>
      <c r="I3" s="4" t="s">
        <v>20</v>
      </c>
      <c r="J3" s="4" t="s">
        <v>22</v>
      </c>
      <c r="K3" s="4" t="s">
        <v>21</v>
      </c>
    </row>
    <row r="4" spans="1:11" ht="15.75">
      <c r="A4" s="1" t="s">
        <v>5</v>
      </c>
      <c r="B4" s="23" t="s">
        <v>43</v>
      </c>
      <c r="C4" s="24" t="s">
        <v>26</v>
      </c>
      <c r="D4" s="14">
        <v>109</v>
      </c>
      <c r="E4" s="51">
        <v>28</v>
      </c>
      <c r="F4" s="8">
        <f>100*E4/40</f>
        <v>70</v>
      </c>
      <c r="G4" s="52">
        <v>18</v>
      </c>
      <c r="H4" s="73">
        <f>100*G4/20</f>
        <v>90</v>
      </c>
      <c r="I4" s="12">
        <f>(E4*2.5)+(G4*3)</f>
        <v>124</v>
      </c>
      <c r="J4" s="66">
        <f>I4/160*100</f>
        <v>77.5</v>
      </c>
      <c r="K4" s="68">
        <f>D4+I4</f>
        <v>233</v>
      </c>
    </row>
    <row r="5" spans="1:11" ht="15.75">
      <c r="A5" s="1" t="s">
        <v>8</v>
      </c>
      <c r="B5" s="41" t="s">
        <v>42</v>
      </c>
      <c r="C5" s="42" t="s">
        <v>25</v>
      </c>
      <c r="D5" s="43">
        <v>110</v>
      </c>
      <c r="E5" s="62">
        <v>29.5</v>
      </c>
      <c r="F5" s="8">
        <f>100*E5/40</f>
        <v>73.75</v>
      </c>
      <c r="G5" s="52">
        <v>14</v>
      </c>
      <c r="H5" s="73">
        <f>100*G5/20</f>
        <v>70</v>
      </c>
      <c r="I5" s="12">
        <f>(E5*2.5)+(G5*3)</f>
        <v>115.75</v>
      </c>
      <c r="J5" s="66">
        <f>I5/160*100</f>
        <v>72.34375</v>
      </c>
      <c r="K5" s="68">
        <f>D5+I5</f>
        <v>225.75</v>
      </c>
    </row>
    <row r="6" spans="1:11" ht="15.75">
      <c r="A6" s="1" t="s">
        <v>2</v>
      </c>
      <c r="B6" s="23" t="s">
        <v>64</v>
      </c>
      <c r="C6" s="24" t="s">
        <v>26</v>
      </c>
      <c r="D6" s="14">
        <v>119</v>
      </c>
      <c r="E6" s="62">
        <v>23.5</v>
      </c>
      <c r="F6" s="8">
        <f>100*E6/40</f>
        <v>58.75</v>
      </c>
      <c r="G6" s="52">
        <v>13</v>
      </c>
      <c r="H6" s="73">
        <f>100*G6/20</f>
        <v>65</v>
      </c>
      <c r="I6" s="12">
        <f>(E6*2.5)+(G6*3)</f>
        <v>97.75</v>
      </c>
      <c r="J6" s="65">
        <f>I6/160*100</f>
        <v>61.09375</v>
      </c>
      <c r="K6" s="68">
        <f>D6+I6</f>
        <v>216.75</v>
      </c>
    </row>
    <row r="7" spans="1:11" ht="15">
      <c r="A7" s="44"/>
      <c r="B7" s="47"/>
      <c r="C7" s="48"/>
      <c r="D7" s="49"/>
      <c r="E7" s="50" t="s">
        <v>104</v>
      </c>
      <c r="F7" s="50"/>
      <c r="G7" s="50" t="s">
        <v>113</v>
      </c>
      <c r="H7" s="50"/>
      <c r="I7" s="46"/>
      <c r="J7" s="46"/>
      <c r="K7" s="45"/>
    </row>
    <row r="36" spans="1:9" ht="15.75">
      <c r="A36" s="25"/>
      <c r="B36" s="37"/>
      <c r="C36" s="40"/>
      <c r="D36" s="26"/>
      <c r="E36" s="9"/>
      <c r="F36" s="20"/>
      <c r="G36" s="20"/>
      <c r="H36" s="20"/>
      <c r="I36" s="20"/>
    </row>
    <row r="37" spans="1:9" ht="15.75">
      <c r="A37" s="25"/>
      <c r="B37" s="37"/>
      <c r="C37" s="40"/>
      <c r="D37" s="26"/>
      <c r="E37" s="9"/>
      <c r="F37" s="20"/>
      <c r="G37" s="20"/>
      <c r="H37" s="20"/>
      <c r="I37" s="20"/>
    </row>
    <row r="38" spans="1:9" ht="15.75">
      <c r="A38" s="25"/>
      <c r="B38" s="37"/>
      <c r="C38" s="40"/>
      <c r="D38" s="26"/>
      <c r="E38" s="9"/>
      <c r="F38" s="20"/>
      <c r="G38" s="20"/>
      <c r="H38" s="20"/>
      <c r="I38" s="20"/>
    </row>
    <row r="39" spans="1:9" ht="15.75">
      <c r="A39" s="25"/>
      <c r="B39" s="37"/>
      <c r="C39" s="40"/>
      <c r="D39" s="26"/>
      <c r="E39" s="9"/>
      <c r="F39" s="20"/>
      <c r="G39" s="20"/>
      <c r="H39" s="20"/>
      <c r="I39" s="20"/>
    </row>
  </sheetData>
  <sheetProtection formatCells="0" formatColumns="0" formatRows="0" sort="0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10.421875" style="0" bestFit="1" customWidth="1"/>
    <col min="4" max="4" width="6.28125" style="0" customWidth="1"/>
    <col min="5" max="5" width="8.00390625" style="0" bestFit="1" customWidth="1"/>
    <col min="6" max="6" width="10.00390625" style="0" bestFit="1" customWidth="1"/>
    <col min="7" max="7" width="8.00390625" style="0" bestFit="1" customWidth="1"/>
    <col min="8" max="8" width="10.00390625" style="0" bestFit="1" customWidth="1"/>
    <col min="9" max="9" width="8.00390625" style="0" bestFit="1" customWidth="1"/>
    <col min="10" max="10" width="6.8515625" style="0" bestFit="1" customWidth="1"/>
  </cols>
  <sheetData>
    <row r="1" spans="1:11" ht="20.25">
      <c r="A1" s="75" t="s">
        <v>109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1" ht="60">
      <c r="A3" s="2"/>
      <c r="B3" s="3" t="s">
        <v>0</v>
      </c>
      <c r="C3" s="3" t="s">
        <v>1</v>
      </c>
      <c r="D3" s="3" t="s">
        <v>17</v>
      </c>
      <c r="E3" s="3" t="s">
        <v>18</v>
      </c>
      <c r="F3" s="4" t="s">
        <v>23</v>
      </c>
      <c r="G3" s="3" t="s">
        <v>19</v>
      </c>
      <c r="H3" s="4" t="s">
        <v>24</v>
      </c>
      <c r="I3" s="4" t="s">
        <v>20</v>
      </c>
      <c r="J3" s="4" t="s">
        <v>22</v>
      </c>
      <c r="K3" s="4" t="s">
        <v>21</v>
      </c>
    </row>
    <row r="4" spans="1:11" ht="15.75">
      <c r="A4" s="13" t="s">
        <v>5</v>
      </c>
      <c r="B4" s="23" t="s">
        <v>55</v>
      </c>
      <c r="C4" s="24" t="s">
        <v>28</v>
      </c>
      <c r="D4" s="8">
        <v>108</v>
      </c>
      <c r="E4" s="51">
        <v>34</v>
      </c>
      <c r="F4" s="63">
        <f aca="true" t="shared" si="0" ref="F4:F10">100*E4/40</f>
        <v>85</v>
      </c>
      <c r="G4" s="52">
        <v>19</v>
      </c>
      <c r="H4" s="66">
        <f aca="true" t="shared" si="1" ref="H4:H10">100*G4/20</f>
        <v>95</v>
      </c>
      <c r="I4" s="12">
        <f aca="true" t="shared" si="2" ref="I4:I10">(E4*2.5)+(G4*3)</f>
        <v>142</v>
      </c>
      <c r="J4" s="12">
        <f aca="true" t="shared" si="3" ref="J4:J10">I4/160*100</f>
        <v>88.75</v>
      </c>
      <c r="K4" s="68">
        <f aca="true" t="shared" si="4" ref="K4:K10">D4+I4</f>
        <v>250</v>
      </c>
    </row>
    <row r="5" spans="1:11" ht="15.75">
      <c r="A5" s="13" t="s">
        <v>8</v>
      </c>
      <c r="B5" s="23" t="s">
        <v>58</v>
      </c>
      <c r="C5" s="24" t="s">
        <v>27</v>
      </c>
      <c r="D5" s="8">
        <v>114</v>
      </c>
      <c r="E5" s="51">
        <v>33</v>
      </c>
      <c r="F5" s="63">
        <f t="shared" si="0"/>
        <v>82.5</v>
      </c>
      <c r="G5" s="67">
        <v>14.5</v>
      </c>
      <c r="H5" s="66">
        <f t="shared" si="1"/>
        <v>72.5</v>
      </c>
      <c r="I5" s="12">
        <f t="shared" si="2"/>
        <v>126</v>
      </c>
      <c r="J5" s="12">
        <f t="shared" si="3"/>
        <v>78.75</v>
      </c>
      <c r="K5" s="68">
        <f t="shared" si="4"/>
        <v>240</v>
      </c>
    </row>
    <row r="6" spans="1:11" ht="15.75">
      <c r="A6" s="13" t="s">
        <v>2</v>
      </c>
      <c r="B6" s="23" t="s">
        <v>56</v>
      </c>
      <c r="C6" s="24" t="s">
        <v>30</v>
      </c>
      <c r="D6" s="8">
        <v>113</v>
      </c>
      <c r="E6" s="51">
        <v>28</v>
      </c>
      <c r="F6" s="63">
        <f t="shared" si="0"/>
        <v>70</v>
      </c>
      <c r="G6" s="52">
        <v>17</v>
      </c>
      <c r="H6" s="66">
        <f t="shared" si="1"/>
        <v>85</v>
      </c>
      <c r="I6" s="12">
        <f t="shared" si="2"/>
        <v>121</v>
      </c>
      <c r="J6" s="12">
        <f t="shared" si="3"/>
        <v>75.625</v>
      </c>
      <c r="K6" s="68">
        <f t="shared" si="4"/>
        <v>234</v>
      </c>
    </row>
    <row r="7" spans="1:11" ht="15.75">
      <c r="A7" s="13" t="s">
        <v>3</v>
      </c>
      <c r="B7" s="23" t="s">
        <v>59</v>
      </c>
      <c r="C7" s="24" t="s">
        <v>27</v>
      </c>
      <c r="D7" s="8">
        <v>101</v>
      </c>
      <c r="E7" s="51">
        <v>30</v>
      </c>
      <c r="F7" s="63">
        <f t="shared" si="0"/>
        <v>75</v>
      </c>
      <c r="G7" s="52">
        <v>16</v>
      </c>
      <c r="H7" s="66">
        <f t="shared" si="1"/>
        <v>80</v>
      </c>
      <c r="I7" s="12">
        <f t="shared" si="2"/>
        <v>123</v>
      </c>
      <c r="J7" s="12">
        <f t="shared" si="3"/>
        <v>76.875</v>
      </c>
      <c r="K7" s="68">
        <f t="shared" si="4"/>
        <v>224</v>
      </c>
    </row>
    <row r="8" spans="1:11" ht="15.75">
      <c r="A8" s="13" t="s">
        <v>4</v>
      </c>
      <c r="B8" s="23" t="s">
        <v>116</v>
      </c>
      <c r="C8" s="24" t="s">
        <v>117</v>
      </c>
      <c r="D8" s="8">
        <v>102</v>
      </c>
      <c r="E8" s="51">
        <v>26</v>
      </c>
      <c r="F8" s="64">
        <f t="shared" si="0"/>
        <v>65</v>
      </c>
      <c r="G8" s="52">
        <v>12</v>
      </c>
      <c r="H8" s="65">
        <f t="shared" si="1"/>
        <v>60</v>
      </c>
      <c r="I8" s="12">
        <f t="shared" si="2"/>
        <v>101</v>
      </c>
      <c r="J8" s="12">
        <f t="shared" si="3"/>
        <v>63.125</v>
      </c>
      <c r="K8" s="68">
        <f t="shared" si="4"/>
        <v>203</v>
      </c>
    </row>
    <row r="9" spans="1:11" ht="15.75">
      <c r="A9" s="13" t="s">
        <v>9</v>
      </c>
      <c r="B9" s="23" t="s">
        <v>57</v>
      </c>
      <c r="C9" s="24" t="s">
        <v>29</v>
      </c>
      <c r="D9" s="8">
        <v>102</v>
      </c>
      <c r="E9" s="51">
        <v>21</v>
      </c>
      <c r="F9" s="64">
        <f t="shared" si="0"/>
        <v>52.5</v>
      </c>
      <c r="G9" s="52">
        <v>15</v>
      </c>
      <c r="H9" s="66">
        <f t="shared" si="1"/>
        <v>75</v>
      </c>
      <c r="I9" s="12">
        <f t="shared" si="2"/>
        <v>97.5</v>
      </c>
      <c r="J9" s="12">
        <f t="shared" si="3"/>
        <v>60.9375</v>
      </c>
      <c r="K9" s="68">
        <f t="shared" si="4"/>
        <v>199.5</v>
      </c>
    </row>
    <row r="10" spans="1:11" ht="15.75">
      <c r="A10" s="13" t="s">
        <v>10</v>
      </c>
      <c r="B10" s="23" t="s">
        <v>103</v>
      </c>
      <c r="C10" s="24" t="s">
        <v>27</v>
      </c>
      <c r="D10" s="8">
        <v>114</v>
      </c>
      <c r="E10" s="51"/>
      <c r="F10" s="5">
        <f t="shared" si="0"/>
        <v>0</v>
      </c>
      <c r="G10" s="52"/>
      <c r="H10" s="11">
        <f t="shared" si="1"/>
        <v>0</v>
      </c>
      <c r="I10" s="12">
        <f t="shared" si="2"/>
        <v>0</v>
      </c>
      <c r="J10" s="12">
        <f t="shared" si="3"/>
        <v>0</v>
      </c>
      <c r="K10" s="68">
        <f t="shared" si="4"/>
        <v>114</v>
      </c>
    </row>
    <row r="11" spans="1:11" ht="15">
      <c r="A11" s="44"/>
      <c r="B11" s="47"/>
      <c r="C11" s="48"/>
      <c r="D11" s="49"/>
      <c r="E11" s="50" t="s">
        <v>104</v>
      </c>
      <c r="F11" s="50"/>
      <c r="G11" s="50" t="s">
        <v>113</v>
      </c>
      <c r="H11" s="50"/>
      <c r="I11" s="46"/>
      <c r="J11" s="46"/>
      <c r="K11" s="45"/>
    </row>
    <row r="34" spans="1:10" ht="15.75">
      <c r="A34" s="28"/>
      <c r="B34" s="37"/>
      <c r="C34" s="40"/>
      <c r="D34" s="9"/>
      <c r="E34" s="9"/>
      <c r="F34" s="19"/>
      <c r="G34" s="20"/>
      <c r="H34" s="20"/>
      <c r="I34" s="20"/>
      <c r="J34" s="20"/>
    </row>
    <row r="35" spans="1:10" ht="15.75">
      <c r="A35" s="28"/>
      <c r="B35" s="37"/>
      <c r="C35" s="40"/>
      <c r="D35" s="9"/>
      <c r="E35" s="9"/>
      <c r="F35" s="19"/>
      <c r="G35" s="20"/>
      <c r="H35" s="20"/>
      <c r="I35" s="20"/>
      <c r="J35" s="20"/>
    </row>
    <row r="36" spans="1:10" ht="15.75">
      <c r="A36" s="28"/>
      <c r="B36" s="37"/>
      <c r="C36" s="40"/>
      <c r="D36" s="9"/>
      <c r="E36" s="9"/>
      <c r="F36" s="19"/>
      <c r="G36" s="20"/>
      <c r="H36" s="20"/>
      <c r="I36" s="20"/>
      <c r="J36" s="20"/>
    </row>
  </sheetData>
  <sheetProtection formatCells="0" formatColumns="0" formatRows="0" insertColumns="0" insertRows="0" sort="0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43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3.28125" style="0" customWidth="1"/>
    <col min="2" max="2" width="36.00390625" style="0" customWidth="1"/>
    <col min="3" max="3" width="9.140625" style="54" customWidth="1"/>
  </cols>
  <sheetData>
    <row r="1" spans="1:11" ht="20.25">
      <c r="A1" s="75" t="s">
        <v>110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1" ht="45">
      <c r="A3" s="2"/>
      <c r="B3" s="3" t="s">
        <v>0</v>
      </c>
      <c r="C3" s="3" t="s">
        <v>1</v>
      </c>
      <c r="D3" s="3" t="s">
        <v>17</v>
      </c>
      <c r="E3" s="3" t="s">
        <v>18</v>
      </c>
      <c r="F3" s="4" t="s">
        <v>23</v>
      </c>
      <c r="G3" s="3" t="s">
        <v>19</v>
      </c>
      <c r="H3" s="4" t="s">
        <v>24</v>
      </c>
      <c r="I3" s="4" t="s">
        <v>20</v>
      </c>
      <c r="J3" s="4" t="s">
        <v>22</v>
      </c>
      <c r="K3" s="4" t="s">
        <v>21</v>
      </c>
    </row>
    <row r="4" spans="1:11" ht="15">
      <c r="A4" s="1" t="s">
        <v>5</v>
      </c>
      <c r="B4" s="1" t="s">
        <v>81</v>
      </c>
      <c r="C4" s="55" t="s">
        <v>72</v>
      </c>
      <c r="D4" s="13">
        <v>130</v>
      </c>
      <c r="E4" s="51">
        <v>36</v>
      </c>
      <c r="F4" s="5">
        <f aca="true" t="shared" si="0" ref="F4:F18">100*E4/40</f>
        <v>90</v>
      </c>
      <c r="G4" s="52">
        <v>18</v>
      </c>
      <c r="H4" s="11">
        <f aca="true" t="shared" si="1" ref="H4:H18">100*G4/20</f>
        <v>90</v>
      </c>
      <c r="I4" s="12">
        <f aca="true" t="shared" si="2" ref="I4:I18">(E4*2.5)+(G4*3)</f>
        <v>144</v>
      </c>
      <c r="J4" s="66">
        <f aca="true" t="shared" si="3" ref="J4:J18">I4/160*100</f>
        <v>90</v>
      </c>
      <c r="K4" s="68">
        <f aca="true" t="shared" si="4" ref="K4:K18">D4+I4</f>
        <v>274</v>
      </c>
    </row>
    <row r="5" spans="1:11" ht="15">
      <c r="A5" s="1" t="s">
        <v>8</v>
      </c>
      <c r="B5" s="1" t="s">
        <v>85</v>
      </c>
      <c r="C5" s="55" t="s">
        <v>96</v>
      </c>
      <c r="D5" s="13">
        <v>108</v>
      </c>
      <c r="E5" s="51">
        <v>36</v>
      </c>
      <c r="F5" s="5">
        <f t="shared" si="0"/>
        <v>90</v>
      </c>
      <c r="G5" s="52">
        <v>19</v>
      </c>
      <c r="H5" s="11">
        <f t="shared" si="1"/>
        <v>95</v>
      </c>
      <c r="I5" s="12">
        <f t="shared" si="2"/>
        <v>147</v>
      </c>
      <c r="J5" s="66">
        <f t="shared" si="3"/>
        <v>91.875</v>
      </c>
      <c r="K5" s="68">
        <f t="shared" si="4"/>
        <v>255</v>
      </c>
    </row>
    <row r="6" spans="1:11" ht="15">
      <c r="A6" s="1" t="s">
        <v>2</v>
      </c>
      <c r="B6" s="1" t="s">
        <v>83</v>
      </c>
      <c r="C6" s="55" t="s">
        <v>74</v>
      </c>
      <c r="D6" s="13">
        <v>115</v>
      </c>
      <c r="E6" s="62">
        <v>34.5</v>
      </c>
      <c r="F6" s="5">
        <f t="shared" si="0"/>
        <v>86.25</v>
      </c>
      <c r="G6" s="52">
        <v>17</v>
      </c>
      <c r="H6" s="11">
        <f t="shared" si="1"/>
        <v>85</v>
      </c>
      <c r="I6" s="12">
        <f t="shared" si="2"/>
        <v>137.25</v>
      </c>
      <c r="J6" s="66">
        <f t="shared" si="3"/>
        <v>85.78125</v>
      </c>
      <c r="K6" s="68">
        <f t="shared" si="4"/>
        <v>252.25</v>
      </c>
    </row>
    <row r="7" spans="1:11" ht="15">
      <c r="A7" s="1" t="s">
        <v>3</v>
      </c>
      <c r="B7" s="1" t="s">
        <v>82</v>
      </c>
      <c r="C7" s="55" t="s">
        <v>96</v>
      </c>
      <c r="D7" s="13">
        <v>120</v>
      </c>
      <c r="E7" s="51">
        <v>35</v>
      </c>
      <c r="F7" s="5">
        <f t="shared" si="0"/>
        <v>87.5</v>
      </c>
      <c r="G7" s="52">
        <v>14</v>
      </c>
      <c r="H7" s="11">
        <f t="shared" si="1"/>
        <v>70</v>
      </c>
      <c r="I7" s="12">
        <f t="shared" si="2"/>
        <v>129.5</v>
      </c>
      <c r="J7" s="66">
        <f t="shared" si="3"/>
        <v>80.9375</v>
      </c>
      <c r="K7" s="68">
        <f t="shared" si="4"/>
        <v>249.5</v>
      </c>
    </row>
    <row r="8" spans="1:11" ht="15">
      <c r="A8" s="1" t="s">
        <v>4</v>
      </c>
      <c r="B8" s="1" t="s">
        <v>84</v>
      </c>
      <c r="C8" s="55" t="s">
        <v>72</v>
      </c>
      <c r="D8" s="13">
        <v>111</v>
      </c>
      <c r="E8" s="51">
        <v>34</v>
      </c>
      <c r="F8" s="5">
        <f t="shared" si="0"/>
        <v>85</v>
      </c>
      <c r="G8" s="52">
        <v>16</v>
      </c>
      <c r="H8" s="11">
        <f t="shared" si="1"/>
        <v>80</v>
      </c>
      <c r="I8" s="12">
        <f t="shared" si="2"/>
        <v>133</v>
      </c>
      <c r="J8" s="66">
        <f t="shared" si="3"/>
        <v>83.125</v>
      </c>
      <c r="K8" s="68">
        <f t="shared" si="4"/>
        <v>244</v>
      </c>
    </row>
    <row r="9" spans="1:11" ht="15">
      <c r="A9" s="1" t="s">
        <v>9</v>
      </c>
      <c r="B9" s="53" t="s">
        <v>88</v>
      </c>
      <c r="C9" s="55" t="s">
        <v>97</v>
      </c>
      <c r="D9" s="13">
        <v>106.5</v>
      </c>
      <c r="E9" s="51">
        <v>34</v>
      </c>
      <c r="F9" s="5">
        <f t="shared" si="0"/>
        <v>85</v>
      </c>
      <c r="G9" s="52">
        <v>17</v>
      </c>
      <c r="H9" s="11">
        <f t="shared" si="1"/>
        <v>85</v>
      </c>
      <c r="I9" s="12">
        <f t="shared" si="2"/>
        <v>136</v>
      </c>
      <c r="J9" s="66">
        <f t="shared" si="3"/>
        <v>85</v>
      </c>
      <c r="K9" s="68">
        <f t="shared" si="4"/>
        <v>242.5</v>
      </c>
    </row>
    <row r="10" spans="1:11" ht="15">
      <c r="A10" s="1" t="s">
        <v>10</v>
      </c>
      <c r="B10" s="53" t="s">
        <v>86</v>
      </c>
      <c r="C10" s="55" t="s">
        <v>75</v>
      </c>
      <c r="D10" s="13">
        <v>107</v>
      </c>
      <c r="E10" s="51">
        <v>31.5</v>
      </c>
      <c r="F10" s="5">
        <f t="shared" si="0"/>
        <v>78.75</v>
      </c>
      <c r="G10" s="52">
        <v>18</v>
      </c>
      <c r="H10" s="11">
        <f t="shared" si="1"/>
        <v>90</v>
      </c>
      <c r="I10" s="12">
        <f t="shared" si="2"/>
        <v>132.75</v>
      </c>
      <c r="J10" s="66">
        <f t="shared" si="3"/>
        <v>82.96875</v>
      </c>
      <c r="K10" s="68">
        <f t="shared" si="4"/>
        <v>239.75</v>
      </c>
    </row>
    <row r="11" spans="1:11" ht="15">
      <c r="A11" s="1" t="s">
        <v>11</v>
      </c>
      <c r="B11" s="53" t="s">
        <v>89</v>
      </c>
      <c r="C11" s="55" t="s">
        <v>71</v>
      </c>
      <c r="D11" s="13">
        <v>106</v>
      </c>
      <c r="E11" s="51">
        <v>35</v>
      </c>
      <c r="F11" s="5">
        <f t="shared" si="0"/>
        <v>87.5</v>
      </c>
      <c r="G11" s="52">
        <v>15</v>
      </c>
      <c r="H11" s="11">
        <f t="shared" si="1"/>
        <v>75</v>
      </c>
      <c r="I11" s="12">
        <f t="shared" si="2"/>
        <v>132.5</v>
      </c>
      <c r="J11" s="66">
        <f t="shared" si="3"/>
        <v>82.8125</v>
      </c>
      <c r="K11" s="68">
        <f t="shared" si="4"/>
        <v>238.5</v>
      </c>
    </row>
    <row r="12" spans="1:11" ht="15">
      <c r="A12" s="1" t="s">
        <v>12</v>
      </c>
      <c r="B12" s="53" t="s">
        <v>92</v>
      </c>
      <c r="C12" s="55" t="s">
        <v>99</v>
      </c>
      <c r="D12" s="13">
        <v>105</v>
      </c>
      <c r="E12" s="51">
        <v>35</v>
      </c>
      <c r="F12" s="5">
        <f t="shared" si="0"/>
        <v>87.5</v>
      </c>
      <c r="G12" s="52">
        <v>15</v>
      </c>
      <c r="H12" s="11">
        <f t="shared" si="1"/>
        <v>75</v>
      </c>
      <c r="I12" s="12">
        <f t="shared" si="2"/>
        <v>132.5</v>
      </c>
      <c r="J12" s="66">
        <f t="shared" si="3"/>
        <v>82.8125</v>
      </c>
      <c r="K12" s="68">
        <f t="shared" si="4"/>
        <v>237.5</v>
      </c>
    </row>
    <row r="13" spans="1:11" ht="15">
      <c r="A13" s="1" t="s">
        <v>6</v>
      </c>
      <c r="B13" s="53" t="s">
        <v>90</v>
      </c>
      <c r="C13" s="55" t="s">
        <v>98</v>
      </c>
      <c r="D13" s="13">
        <v>105.5</v>
      </c>
      <c r="E13" s="51">
        <v>31</v>
      </c>
      <c r="F13" s="5">
        <f t="shared" si="0"/>
        <v>77.5</v>
      </c>
      <c r="G13" s="52">
        <v>16</v>
      </c>
      <c r="H13" s="11">
        <f t="shared" si="1"/>
        <v>80</v>
      </c>
      <c r="I13" s="12">
        <f t="shared" si="2"/>
        <v>125.5</v>
      </c>
      <c r="J13" s="66">
        <f t="shared" si="3"/>
        <v>78.4375</v>
      </c>
      <c r="K13" s="68">
        <f t="shared" si="4"/>
        <v>231</v>
      </c>
    </row>
    <row r="14" spans="1:11" ht="15">
      <c r="A14" s="1" t="s">
        <v>13</v>
      </c>
      <c r="B14" s="1" t="s">
        <v>94</v>
      </c>
      <c r="C14" s="55" t="s">
        <v>101</v>
      </c>
      <c r="D14" s="13">
        <v>105</v>
      </c>
      <c r="E14" s="51">
        <v>29</v>
      </c>
      <c r="F14" s="5">
        <f t="shared" si="0"/>
        <v>72.5</v>
      </c>
      <c r="G14" s="52">
        <v>15</v>
      </c>
      <c r="H14" s="11">
        <f t="shared" si="1"/>
        <v>75</v>
      </c>
      <c r="I14" s="12">
        <f t="shared" si="2"/>
        <v>117.5</v>
      </c>
      <c r="J14" s="66">
        <f t="shared" si="3"/>
        <v>73.4375</v>
      </c>
      <c r="K14" s="68">
        <f t="shared" si="4"/>
        <v>222.5</v>
      </c>
    </row>
    <row r="15" spans="1:11" ht="15">
      <c r="A15" s="1" t="s">
        <v>14</v>
      </c>
      <c r="B15" s="1" t="s">
        <v>95</v>
      </c>
      <c r="C15" s="55" t="s">
        <v>72</v>
      </c>
      <c r="D15" s="13">
        <v>105</v>
      </c>
      <c r="E15" s="51">
        <v>31</v>
      </c>
      <c r="F15" s="5">
        <f t="shared" si="0"/>
        <v>77.5</v>
      </c>
      <c r="G15" s="52">
        <v>12</v>
      </c>
      <c r="H15" s="11">
        <f t="shared" si="1"/>
        <v>60</v>
      </c>
      <c r="I15" s="12">
        <f t="shared" si="2"/>
        <v>113.5</v>
      </c>
      <c r="J15" s="66">
        <f t="shared" si="3"/>
        <v>70.9375</v>
      </c>
      <c r="K15" s="68">
        <f t="shared" si="4"/>
        <v>218.5</v>
      </c>
    </row>
    <row r="16" spans="1:11" ht="15">
      <c r="A16" s="1" t="s">
        <v>7</v>
      </c>
      <c r="B16" s="53" t="s">
        <v>91</v>
      </c>
      <c r="C16" s="55" t="s">
        <v>75</v>
      </c>
      <c r="D16" s="13">
        <v>106</v>
      </c>
      <c r="E16" s="62">
        <v>29.5</v>
      </c>
      <c r="F16" s="5">
        <f t="shared" si="0"/>
        <v>73.75</v>
      </c>
      <c r="G16" s="52">
        <v>13</v>
      </c>
      <c r="H16" s="11">
        <f t="shared" si="1"/>
        <v>65</v>
      </c>
      <c r="I16" s="12">
        <f t="shared" si="2"/>
        <v>112.75</v>
      </c>
      <c r="J16" s="77">
        <f t="shared" si="3"/>
        <v>70.46875</v>
      </c>
      <c r="K16" s="68">
        <f t="shared" si="4"/>
        <v>218.75</v>
      </c>
    </row>
    <row r="17" spans="1:11" ht="15">
      <c r="A17" s="1" t="s">
        <v>80</v>
      </c>
      <c r="B17" s="57" t="s">
        <v>87</v>
      </c>
      <c r="C17" s="55" t="s">
        <v>70</v>
      </c>
      <c r="D17" s="13">
        <v>107</v>
      </c>
      <c r="E17" s="51">
        <v>26</v>
      </c>
      <c r="F17" s="5">
        <f t="shared" si="0"/>
        <v>65</v>
      </c>
      <c r="G17" s="52">
        <v>12</v>
      </c>
      <c r="H17" s="11">
        <f t="shared" si="1"/>
        <v>60</v>
      </c>
      <c r="I17" s="12">
        <f t="shared" si="2"/>
        <v>101</v>
      </c>
      <c r="J17" s="65">
        <f t="shared" si="3"/>
        <v>63.125</v>
      </c>
      <c r="K17" s="68">
        <f t="shared" si="4"/>
        <v>208</v>
      </c>
    </row>
    <row r="18" spans="1:11" ht="15">
      <c r="A18" s="1" t="s">
        <v>79</v>
      </c>
      <c r="B18" s="53" t="s">
        <v>93</v>
      </c>
      <c r="C18" s="55" t="s">
        <v>100</v>
      </c>
      <c r="D18" s="13">
        <v>105</v>
      </c>
      <c r="E18" s="51">
        <v>22</v>
      </c>
      <c r="F18" s="5">
        <f t="shared" si="0"/>
        <v>55</v>
      </c>
      <c r="G18" s="52">
        <v>11</v>
      </c>
      <c r="H18" s="11">
        <f t="shared" si="1"/>
        <v>55</v>
      </c>
      <c r="I18" s="12">
        <f t="shared" si="2"/>
        <v>88</v>
      </c>
      <c r="J18" s="65">
        <f t="shared" si="3"/>
        <v>55.00000000000001</v>
      </c>
      <c r="K18" s="68">
        <f t="shared" si="4"/>
        <v>193</v>
      </c>
    </row>
    <row r="19" spans="1:11" ht="15">
      <c r="A19" s="44"/>
      <c r="B19" s="47"/>
      <c r="C19" s="48"/>
      <c r="D19" s="49"/>
      <c r="E19" s="50" t="s">
        <v>104</v>
      </c>
      <c r="F19" s="50"/>
      <c r="G19" s="50" t="s">
        <v>113</v>
      </c>
      <c r="H19" s="50"/>
      <c r="I19" s="46"/>
      <c r="J19" s="46"/>
      <c r="K19" s="45"/>
    </row>
    <row r="20" spans="1:9" ht="12.75">
      <c r="A20" s="7"/>
      <c r="B20" s="44"/>
      <c r="C20" s="56"/>
      <c r="D20" s="7"/>
      <c r="E20" s="7"/>
      <c r="F20" s="7"/>
      <c r="G20" s="7"/>
      <c r="H20" s="7"/>
      <c r="I20" s="7"/>
    </row>
    <row r="21" spans="1:9" ht="12.75">
      <c r="A21" s="7"/>
      <c r="B21" s="44"/>
      <c r="C21" s="56"/>
      <c r="D21" s="7"/>
      <c r="E21" s="7"/>
      <c r="F21" s="7"/>
      <c r="G21" s="7"/>
      <c r="H21" s="7"/>
      <c r="I21" s="7"/>
    </row>
    <row r="22" spans="1:9" ht="12.75">
      <c r="A22" s="7"/>
      <c r="B22" s="44"/>
      <c r="C22" s="56"/>
      <c r="D22" s="7"/>
      <c r="E22" s="7"/>
      <c r="F22" s="7"/>
      <c r="G22" s="7"/>
      <c r="H22" s="7"/>
      <c r="I22" s="7"/>
    </row>
    <row r="23" spans="1:9" ht="12.75">
      <c r="A23" s="7"/>
      <c r="B23" s="44"/>
      <c r="C23" s="56"/>
      <c r="D23" s="7"/>
      <c r="E23" s="7"/>
      <c r="F23" s="7"/>
      <c r="G23" s="7"/>
      <c r="H23" s="7"/>
      <c r="I23" s="7"/>
    </row>
    <row r="24" spans="1:9" ht="12.75">
      <c r="A24" s="7"/>
      <c r="B24" s="44"/>
      <c r="C24" s="56"/>
      <c r="D24" s="7"/>
      <c r="E24" s="7"/>
      <c r="F24" s="7"/>
      <c r="G24" s="7"/>
      <c r="H24" s="7"/>
      <c r="I24" s="7"/>
    </row>
    <row r="25" spans="1:9" ht="12.75">
      <c r="A25" s="7"/>
      <c r="B25" s="7"/>
      <c r="C25" s="56"/>
      <c r="D25" s="7"/>
      <c r="E25" s="7"/>
      <c r="F25" s="7"/>
      <c r="G25" s="7"/>
      <c r="H25" s="7"/>
      <c r="I25" s="7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</sheetData>
  <sheetProtection formatCells="0" formatColumns="0" formatRows="0" insertColumns="0" insertRows="0" sort="0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00390625" style="0" customWidth="1"/>
    <col min="2" max="2" width="23.421875" style="0" bestFit="1" customWidth="1"/>
    <col min="4" max="4" width="7.00390625" style="0" customWidth="1"/>
    <col min="5" max="5" width="8.00390625" style="0" bestFit="1" customWidth="1"/>
    <col min="6" max="6" width="9.421875" style="0" customWidth="1"/>
    <col min="8" max="8" width="7.00390625" style="0" bestFit="1" customWidth="1"/>
    <col min="9" max="9" width="10.28125" style="0" bestFit="1" customWidth="1"/>
  </cols>
  <sheetData>
    <row r="1" spans="1:11" ht="20.25">
      <c r="A1" s="75" t="s">
        <v>111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1" ht="45">
      <c r="A3" s="2"/>
      <c r="B3" s="3" t="s">
        <v>0</v>
      </c>
      <c r="C3" s="3" t="s">
        <v>1</v>
      </c>
      <c r="D3" s="3" t="s">
        <v>17</v>
      </c>
      <c r="E3" s="3" t="s">
        <v>18</v>
      </c>
      <c r="F3" s="4" t="s">
        <v>23</v>
      </c>
      <c r="G3" s="3" t="s">
        <v>19</v>
      </c>
      <c r="H3" s="4" t="s">
        <v>24</v>
      </c>
      <c r="I3" s="4" t="s">
        <v>20</v>
      </c>
      <c r="J3" s="4" t="s">
        <v>22</v>
      </c>
      <c r="K3" s="4" t="s">
        <v>21</v>
      </c>
    </row>
    <row r="4" spans="1:11" ht="15.75">
      <c r="A4" s="1" t="s">
        <v>5</v>
      </c>
      <c r="B4" s="23" t="s">
        <v>63</v>
      </c>
      <c r="C4" s="32" t="s">
        <v>16</v>
      </c>
      <c r="D4" s="8">
        <v>103.5</v>
      </c>
      <c r="E4" s="51">
        <v>33</v>
      </c>
      <c r="F4" s="8">
        <f>100*E4/40</f>
        <v>82.5</v>
      </c>
      <c r="G4" s="52">
        <v>20</v>
      </c>
      <c r="H4" s="73">
        <f>100*G4/20</f>
        <v>100</v>
      </c>
      <c r="I4" s="12">
        <f>(E4*2.5)+(G4*3)</f>
        <v>142.5</v>
      </c>
      <c r="J4" s="66">
        <f>I4/160*100</f>
        <v>89.0625</v>
      </c>
      <c r="K4" s="68">
        <f>D4+I4</f>
        <v>246</v>
      </c>
    </row>
    <row r="5" spans="1:11" ht="15">
      <c r="A5" s="44"/>
      <c r="B5" s="47"/>
      <c r="C5" s="48"/>
      <c r="D5" s="49"/>
      <c r="E5" s="50" t="s">
        <v>104</v>
      </c>
      <c r="F5" s="50"/>
      <c r="G5" s="50" t="s">
        <v>105</v>
      </c>
      <c r="H5" s="50"/>
      <c r="I5" s="46"/>
      <c r="J5" s="46"/>
      <c r="K5" s="45"/>
    </row>
    <row r="14" spans="1:9" ht="15.75">
      <c r="A14" s="29"/>
      <c r="B14" s="37"/>
      <c r="C14" s="40"/>
      <c r="D14" s="9"/>
      <c r="E14" s="9"/>
      <c r="F14" s="20"/>
      <c r="G14" s="20"/>
      <c r="H14" s="20"/>
      <c r="I14" s="20"/>
    </row>
    <row r="15" spans="1:9" ht="15">
      <c r="A15" s="29"/>
      <c r="B15" s="25"/>
      <c r="C15" s="26"/>
      <c r="D15" s="9"/>
      <c r="E15" s="9"/>
      <c r="F15" s="20"/>
      <c r="G15" s="20"/>
      <c r="H15" s="20"/>
      <c r="I15" s="20"/>
    </row>
    <row r="16" spans="1:9" ht="15">
      <c r="A16" s="29"/>
      <c r="B16" s="25"/>
      <c r="C16" s="30"/>
      <c r="D16" s="9"/>
      <c r="E16" s="9"/>
      <c r="F16" s="20"/>
      <c r="G16" s="20"/>
      <c r="H16" s="20"/>
      <c r="I16" s="20"/>
    </row>
  </sheetData>
  <sheetProtection sheet="1" formatCells="0" formatColumns="0" formatRows="0" insertColumns="0" insertRows="0" sort="0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6.00390625" style="0" bestFit="1" customWidth="1"/>
    <col min="2" max="2" width="31.00390625" style="0" bestFit="1" customWidth="1"/>
    <col min="3" max="3" width="10.421875" style="0" bestFit="1" customWidth="1"/>
    <col min="4" max="4" width="6.421875" style="0" bestFit="1" customWidth="1"/>
    <col min="5" max="5" width="7.00390625" style="0" bestFit="1" customWidth="1"/>
    <col min="6" max="6" width="8.8515625" style="0" bestFit="1" customWidth="1"/>
    <col min="7" max="7" width="7.00390625" style="0" bestFit="1" customWidth="1"/>
    <col min="8" max="8" width="7.7109375" style="0" bestFit="1" customWidth="1"/>
    <col min="9" max="9" width="9.421875" style="0" customWidth="1"/>
    <col min="10" max="10" width="11.140625" style="0" customWidth="1"/>
  </cols>
  <sheetData>
    <row r="1" spans="1:11" ht="20.25">
      <c r="A1" s="75" t="s">
        <v>112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1" ht="45">
      <c r="A3" s="2"/>
      <c r="B3" s="3" t="s">
        <v>0</v>
      </c>
      <c r="C3" s="3" t="s">
        <v>1</v>
      </c>
      <c r="D3" s="3" t="s">
        <v>17</v>
      </c>
      <c r="E3" s="3" t="s">
        <v>18</v>
      </c>
      <c r="F3" s="4" t="s">
        <v>23</v>
      </c>
      <c r="G3" s="3" t="s">
        <v>19</v>
      </c>
      <c r="H3" s="4" t="s">
        <v>24</v>
      </c>
      <c r="I3" s="4" t="s">
        <v>20</v>
      </c>
      <c r="J3" s="4" t="s">
        <v>22</v>
      </c>
      <c r="K3" s="4" t="s">
        <v>21</v>
      </c>
    </row>
    <row r="4" spans="1:11" ht="15.75">
      <c r="A4" s="1" t="s">
        <v>5</v>
      </c>
      <c r="B4" s="23" t="s">
        <v>60</v>
      </c>
      <c r="C4" s="24" t="s">
        <v>15</v>
      </c>
      <c r="D4" s="8">
        <v>112</v>
      </c>
      <c r="E4" s="51">
        <v>28</v>
      </c>
      <c r="F4" s="63">
        <f>100*E4/40</f>
        <v>70</v>
      </c>
      <c r="G4" s="52">
        <v>14</v>
      </c>
      <c r="H4" s="66">
        <f>100*G4/20</f>
        <v>70</v>
      </c>
      <c r="I4" s="12">
        <f>(E4*2.5)+(G4*3)</f>
        <v>112</v>
      </c>
      <c r="J4" s="12">
        <f>I4/160*100</f>
        <v>70</v>
      </c>
      <c r="K4" s="68">
        <f>D4+I4</f>
        <v>224</v>
      </c>
    </row>
    <row r="5" spans="1:11" ht="15.75">
      <c r="A5" s="22" t="s">
        <v>8</v>
      </c>
      <c r="B5" s="31" t="s">
        <v>61</v>
      </c>
      <c r="C5" s="32" t="s">
        <v>15</v>
      </c>
      <c r="D5" s="8">
        <v>101</v>
      </c>
      <c r="E5" s="51">
        <v>28</v>
      </c>
      <c r="F5" s="63">
        <f>100*E5/40</f>
        <v>70</v>
      </c>
      <c r="G5" s="52">
        <v>16</v>
      </c>
      <c r="H5" s="66">
        <f>100*G5/20</f>
        <v>80</v>
      </c>
      <c r="I5" s="12">
        <f>(E5*2.5)+(G5*3)</f>
        <v>118</v>
      </c>
      <c r="J5" s="12">
        <f>I5/160*100</f>
        <v>73.75</v>
      </c>
      <c r="K5" s="68">
        <f>D5+I5</f>
        <v>219</v>
      </c>
    </row>
    <row r="6" spans="1:11" ht="15">
      <c r="A6" s="22" t="s">
        <v>2</v>
      </c>
      <c r="B6" s="35" t="s">
        <v>62</v>
      </c>
      <c r="C6" s="36" t="s">
        <v>15</v>
      </c>
      <c r="D6" s="8">
        <v>101</v>
      </c>
      <c r="E6" s="51">
        <v>26</v>
      </c>
      <c r="F6" s="64">
        <f>100*E6/40</f>
        <v>65</v>
      </c>
      <c r="G6" s="52">
        <v>16</v>
      </c>
      <c r="H6" s="66">
        <f>100*G6/20</f>
        <v>80</v>
      </c>
      <c r="I6" s="12">
        <f>(E6*2.5)+(G6*3)</f>
        <v>113</v>
      </c>
      <c r="J6" s="12">
        <f>I6/160*100</f>
        <v>70.625</v>
      </c>
      <c r="K6" s="68">
        <f>D6+I6</f>
        <v>214</v>
      </c>
    </row>
    <row r="7" spans="1:11" ht="15">
      <c r="A7" s="44"/>
      <c r="B7" s="47"/>
      <c r="C7" s="48"/>
      <c r="D7" s="49"/>
      <c r="E7" s="50" t="s">
        <v>104</v>
      </c>
      <c r="F7" s="50"/>
      <c r="G7" s="50" t="s">
        <v>113</v>
      </c>
      <c r="H7" s="50"/>
      <c r="I7" s="46"/>
      <c r="J7" s="46"/>
      <c r="K7" s="45"/>
    </row>
    <row r="20" spans="1:10" ht="15">
      <c r="A20" s="15"/>
      <c r="B20" s="16"/>
      <c r="C20" s="17"/>
      <c r="D20" s="18"/>
      <c r="E20" s="9"/>
      <c r="F20" s="19"/>
      <c r="G20" s="20"/>
      <c r="H20" s="20"/>
      <c r="I20" s="21"/>
      <c r="J20" s="21"/>
    </row>
    <row r="21" spans="5:10" ht="15">
      <c r="E21" s="9"/>
      <c r="F21" s="9"/>
      <c r="G21" s="10"/>
      <c r="H21" s="10"/>
      <c r="I21" s="10"/>
      <c r="J21" s="10"/>
    </row>
    <row r="22" spans="5:10" ht="15">
      <c r="E22" s="9"/>
      <c r="F22" s="9"/>
      <c r="G22" s="10"/>
      <c r="H22" s="10"/>
      <c r="I22" s="10"/>
      <c r="J22" s="10"/>
    </row>
    <row r="23" spans="5:10" ht="15">
      <c r="E23" s="9"/>
      <c r="F23" s="9"/>
      <c r="G23" s="10"/>
      <c r="H23" s="10"/>
      <c r="I23" s="10"/>
      <c r="J23" s="10"/>
    </row>
    <row r="24" spans="5:10" ht="15">
      <c r="E24" s="9"/>
      <c r="F24" s="9"/>
      <c r="G24" s="10"/>
      <c r="H24" s="10"/>
      <c r="I24" s="10"/>
      <c r="J24" s="10"/>
    </row>
    <row r="25" spans="5:10" ht="15">
      <c r="E25" s="9"/>
      <c r="F25" s="9"/>
      <c r="G25" s="10"/>
      <c r="H25" s="10"/>
      <c r="I25" s="10"/>
      <c r="J25" s="10"/>
    </row>
    <row r="26" spans="5:10" ht="15">
      <c r="E26" s="9"/>
      <c r="F26" s="9"/>
      <c r="G26" s="10"/>
      <c r="H26" s="10"/>
      <c r="I26" s="10"/>
      <c r="J26" s="10"/>
    </row>
    <row r="27" spans="5:10" ht="15">
      <c r="E27" s="9"/>
      <c r="F27" s="9"/>
      <c r="G27" s="10"/>
      <c r="H27" s="10"/>
      <c r="I27" s="10"/>
      <c r="J27" s="10"/>
    </row>
    <row r="28" spans="5:10" ht="15">
      <c r="E28" s="9"/>
      <c r="F28" s="9"/>
      <c r="G28" s="10"/>
      <c r="H28" s="10"/>
      <c r="I28" s="10"/>
      <c r="J28" s="10"/>
    </row>
    <row r="29" spans="5:10" ht="15">
      <c r="E29" s="9"/>
      <c r="F29" s="9"/>
      <c r="G29" s="10"/>
      <c r="H29" s="10"/>
      <c r="I29" s="10"/>
      <c r="J29" s="10"/>
    </row>
    <row r="30" spans="5:10" ht="15">
      <c r="E30" s="9"/>
      <c r="F30" s="9"/>
      <c r="G30" s="10"/>
      <c r="H30" s="10"/>
      <c r="I30" s="10"/>
      <c r="J30" s="10"/>
    </row>
  </sheetData>
  <sheetProtection sheet="1" formatCells="0" formatColumns="0" formatRows="0" sort="0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5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.7109375" style="0" customWidth="1"/>
    <col min="2" max="2" width="20.57421875" style="0" customWidth="1"/>
  </cols>
  <sheetData>
    <row r="1" spans="1:11" ht="20.25">
      <c r="A1" s="75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1" ht="45">
      <c r="A3" s="2"/>
      <c r="B3" s="3" t="s">
        <v>0</v>
      </c>
      <c r="C3" s="3" t="s">
        <v>1</v>
      </c>
      <c r="D3" s="3" t="s">
        <v>17</v>
      </c>
      <c r="E3" s="3" t="s">
        <v>18</v>
      </c>
      <c r="F3" s="4" t="s">
        <v>23</v>
      </c>
      <c r="G3" s="3" t="s">
        <v>19</v>
      </c>
      <c r="H3" s="4" t="s">
        <v>24</v>
      </c>
      <c r="I3" s="4" t="s">
        <v>20</v>
      </c>
      <c r="J3" s="4" t="s">
        <v>22</v>
      </c>
      <c r="K3" s="4" t="s">
        <v>21</v>
      </c>
    </row>
    <row r="4" spans="1:11" ht="15.75">
      <c r="A4" s="1" t="s">
        <v>5</v>
      </c>
      <c r="B4" s="23" t="s">
        <v>102</v>
      </c>
      <c r="C4" s="32" t="s">
        <v>96</v>
      </c>
      <c r="D4" s="8">
        <v>108</v>
      </c>
      <c r="E4" s="51">
        <v>35</v>
      </c>
      <c r="F4" s="63">
        <f>100*E4/40</f>
        <v>87.5</v>
      </c>
      <c r="G4" s="52">
        <v>17</v>
      </c>
      <c r="H4" s="66">
        <f>100*G4/20</f>
        <v>85</v>
      </c>
      <c r="I4" s="12">
        <f>(E4*2.5)+(G4*3)</f>
        <v>138.5</v>
      </c>
      <c r="J4" s="12">
        <f>I4/160*100</f>
        <v>86.5625</v>
      </c>
      <c r="K4" s="68">
        <f>D4+I4</f>
        <v>246.5</v>
      </c>
    </row>
    <row r="5" spans="1:11" ht="15">
      <c r="A5" s="44"/>
      <c r="B5" s="47"/>
      <c r="C5" s="48"/>
      <c r="D5" s="49"/>
      <c r="E5" s="50" t="s">
        <v>104</v>
      </c>
      <c r="F5" s="50"/>
      <c r="G5" s="50" t="s">
        <v>105</v>
      </c>
      <c r="H5" s="50"/>
      <c r="I5" s="46"/>
      <c r="J5" s="46"/>
      <c r="K5" s="45"/>
    </row>
  </sheetData>
  <sheetProtection sheet="1" formatCells="0" formatColumns="0" formatRows="0" insertColumns="0" insertRows="0" sort="0"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3.57421875" style="0" bestFit="1" customWidth="1"/>
    <col min="2" max="2" width="25.00390625" style="0" bestFit="1" customWidth="1"/>
    <col min="3" max="3" width="10.140625" style="0" customWidth="1"/>
    <col min="4" max="4" width="8.421875" style="0" customWidth="1"/>
    <col min="5" max="5" width="9.57421875" style="0" customWidth="1"/>
    <col min="6" max="6" width="9.7109375" style="0" customWidth="1"/>
    <col min="7" max="7" width="10.421875" style="0" customWidth="1"/>
    <col min="8" max="8" width="9.8515625" style="0" customWidth="1"/>
    <col min="9" max="9" width="10.140625" style="0" customWidth="1"/>
  </cols>
  <sheetData>
    <row r="1" spans="1:11" s="7" customFormat="1" ht="20.25" customHeight="1">
      <c r="A1" s="75" t="s">
        <v>115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1" ht="45">
      <c r="A3" s="2"/>
      <c r="B3" s="3" t="s">
        <v>0</v>
      </c>
      <c r="C3" s="3" t="s">
        <v>1</v>
      </c>
      <c r="D3" s="3" t="s">
        <v>17</v>
      </c>
      <c r="E3" s="3" t="s">
        <v>18</v>
      </c>
      <c r="F3" s="4" t="s">
        <v>23</v>
      </c>
      <c r="G3" s="3" t="s">
        <v>19</v>
      </c>
      <c r="H3" s="4" t="s">
        <v>24</v>
      </c>
      <c r="I3" s="4" t="s">
        <v>20</v>
      </c>
      <c r="J3" s="4" t="s">
        <v>22</v>
      </c>
      <c r="K3" s="4" t="s">
        <v>21</v>
      </c>
    </row>
    <row r="4" spans="1:11" s="60" customFormat="1" ht="15.75">
      <c r="A4" s="61" t="s">
        <v>5</v>
      </c>
      <c r="B4" s="23" t="s">
        <v>67</v>
      </c>
      <c r="C4" s="32" t="s">
        <v>72</v>
      </c>
      <c r="D4" s="8">
        <v>135</v>
      </c>
      <c r="E4" s="51">
        <v>32</v>
      </c>
      <c r="F4" s="63">
        <f aca="true" t="shared" si="0" ref="F4:F10">100*E4/40</f>
        <v>80</v>
      </c>
      <c r="G4" s="58">
        <v>17</v>
      </c>
      <c r="H4" s="70">
        <f aca="true" t="shared" si="1" ref="H4:H10">100*G4/20</f>
        <v>85</v>
      </c>
      <c r="I4" s="59">
        <f aca="true" t="shared" si="2" ref="I4:I10">(E4*2.5)+(G4*3)</f>
        <v>131</v>
      </c>
      <c r="J4" s="59">
        <f aca="true" t="shared" si="3" ref="J4:J10">I4/160*100</f>
        <v>81.875</v>
      </c>
      <c r="K4" s="71">
        <f aca="true" t="shared" si="4" ref="K4:K10">D4+I4</f>
        <v>266</v>
      </c>
    </row>
    <row r="5" spans="1:11" s="60" customFormat="1" ht="15.75">
      <c r="A5" s="61" t="s">
        <v>8</v>
      </c>
      <c r="B5" s="23" t="s">
        <v>65</v>
      </c>
      <c r="C5" s="32" t="s">
        <v>70</v>
      </c>
      <c r="D5" s="8">
        <v>138</v>
      </c>
      <c r="E5" s="51">
        <v>33</v>
      </c>
      <c r="F5" s="63">
        <f t="shared" si="0"/>
        <v>82.5</v>
      </c>
      <c r="G5" s="69">
        <v>14.5</v>
      </c>
      <c r="H5" s="70">
        <f t="shared" si="1"/>
        <v>72.5</v>
      </c>
      <c r="I5" s="59">
        <f t="shared" si="2"/>
        <v>126</v>
      </c>
      <c r="J5" s="59">
        <f t="shared" si="3"/>
        <v>78.75</v>
      </c>
      <c r="K5" s="71">
        <f t="shared" si="4"/>
        <v>264</v>
      </c>
    </row>
    <row r="6" spans="1:11" s="60" customFormat="1" ht="15.75">
      <c r="A6" s="61" t="s">
        <v>2</v>
      </c>
      <c r="B6" s="23" t="s">
        <v>66</v>
      </c>
      <c r="C6" s="32" t="s">
        <v>71</v>
      </c>
      <c r="D6" s="8">
        <v>137</v>
      </c>
      <c r="E6" s="51">
        <v>31</v>
      </c>
      <c r="F6" s="63">
        <f t="shared" si="0"/>
        <v>77.5</v>
      </c>
      <c r="G6" s="69">
        <v>15.5</v>
      </c>
      <c r="H6" s="70">
        <f t="shared" si="1"/>
        <v>77.5</v>
      </c>
      <c r="I6" s="59">
        <f t="shared" si="2"/>
        <v>124</v>
      </c>
      <c r="J6" s="59">
        <f t="shared" si="3"/>
        <v>77.5</v>
      </c>
      <c r="K6" s="71">
        <f t="shared" si="4"/>
        <v>261</v>
      </c>
    </row>
    <row r="7" spans="1:11" s="60" customFormat="1" ht="15.75">
      <c r="A7" s="61" t="s">
        <v>3</v>
      </c>
      <c r="B7" s="23" t="s">
        <v>68</v>
      </c>
      <c r="C7" s="32" t="s">
        <v>73</v>
      </c>
      <c r="D7" s="8">
        <v>124</v>
      </c>
      <c r="E7" s="51">
        <v>28</v>
      </c>
      <c r="F7" s="63">
        <f t="shared" si="0"/>
        <v>70</v>
      </c>
      <c r="G7" s="69">
        <v>17.5</v>
      </c>
      <c r="H7" s="70">
        <f t="shared" si="1"/>
        <v>87.5</v>
      </c>
      <c r="I7" s="59">
        <f t="shared" si="2"/>
        <v>122.5</v>
      </c>
      <c r="J7" s="59">
        <f t="shared" si="3"/>
        <v>76.5625</v>
      </c>
      <c r="K7" s="71">
        <f t="shared" si="4"/>
        <v>246.5</v>
      </c>
    </row>
    <row r="8" spans="1:11" s="60" customFormat="1" ht="15.75">
      <c r="A8" s="61" t="s">
        <v>4</v>
      </c>
      <c r="B8" s="23" t="s">
        <v>69</v>
      </c>
      <c r="C8" s="32" t="s">
        <v>75</v>
      </c>
      <c r="D8" s="8">
        <v>121</v>
      </c>
      <c r="E8" s="51">
        <v>33</v>
      </c>
      <c r="F8" s="63">
        <f t="shared" si="0"/>
        <v>82.5</v>
      </c>
      <c r="G8" s="58">
        <v>14</v>
      </c>
      <c r="H8" s="70">
        <f t="shared" si="1"/>
        <v>70</v>
      </c>
      <c r="I8" s="59">
        <f t="shared" si="2"/>
        <v>124.5</v>
      </c>
      <c r="J8" s="59">
        <f t="shared" si="3"/>
        <v>77.8125</v>
      </c>
      <c r="K8" s="71">
        <f t="shared" si="4"/>
        <v>245.5</v>
      </c>
    </row>
    <row r="9" spans="1:11" s="60" customFormat="1" ht="15.75">
      <c r="A9" s="61" t="s">
        <v>9</v>
      </c>
      <c r="B9" s="23" t="s">
        <v>76</v>
      </c>
      <c r="C9" s="32" t="s">
        <v>77</v>
      </c>
      <c r="D9" s="8">
        <v>120</v>
      </c>
      <c r="E9" s="51">
        <v>31</v>
      </c>
      <c r="F9" s="63">
        <f t="shared" si="0"/>
        <v>77.5</v>
      </c>
      <c r="G9" s="58">
        <v>15</v>
      </c>
      <c r="H9" s="70">
        <f t="shared" si="1"/>
        <v>75</v>
      </c>
      <c r="I9" s="59">
        <f t="shared" si="2"/>
        <v>122.5</v>
      </c>
      <c r="J9" s="59">
        <f t="shared" si="3"/>
        <v>76.5625</v>
      </c>
      <c r="K9" s="71">
        <f t="shared" si="4"/>
        <v>242.5</v>
      </c>
    </row>
    <row r="10" spans="1:11" s="60" customFormat="1" ht="15.75">
      <c r="A10" s="61" t="s">
        <v>10</v>
      </c>
      <c r="B10" s="23" t="s">
        <v>78</v>
      </c>
      <c r="C10" s="32" t="s">
        <v>74</v>
      </c>
      <c r="D10" s="8">
        <v>117</v>
      </c>
      <c r="E10" s="51">
        <v>23</v>
      </c>
      <c r="F10" s="64">
        <f t="shared" si="0"/>
        <v>57.5</v>
      </c>
      <c r="G10" s="58">
        <v>14</v>
      </c>
      <c r="H10" s="70">
        <f t="shared" si="1"/>
        <v>70</v>
      </c>
      <c r="I10" s="59">
        <f t="shared" si="2"/>
        <v>99.5</v>
      </c>
      <c r="J10" s="59">
        <f t="shared" si="3"/>
        <v>62.18749999999999</v>
      </c>
      <c r="K10" s="71">
        <f t="shared" si="4"/>
        <v>216.5</v>
      </c>
    </row>
    <row r="11" spans="1:11" s="38" customFormat="1" ht="15">
      <c r="A11" s="44"/>
      <c r="B11" s="47"/>
      <c r="C11" s="48"/>
      <c r="D11" s="49"/>
      <c r="E11" s="50" t="s">
        <v>104</v>
      </c>
      <c r="F11" s="50"/>
      <c r="G11" s="50" t="s">
        <v>113</v>
      </c>
      <c r="H11" s="50"/>
      <c r="I11" s="46"/>
      <c r="J11" s="46"/>
      <c r="K11" s="45"/>
    </row>
    <row r="31" s="6" customFormat="1" ht="12.75"/>
    <row r="45" spans="1:9" ht="15.75">
      <c r="A45" s="39"/>
      <c r="B45" s="37"/>
      <c r="C45" s="34"/>
      <c r="D45" s="33"/>
      <c r="E45" s="9"/>
      <c r="F45" s="20"/>
      <c r="G45" s="20"/>
      <c r="H45" s="20"/>
      <c r="I45" s="20"/>
    </row>
    <row r="46" spans="1:9" ht="15.75">
      <c r="A46" s="7"/>
      <c r="B46" s="37"/>
      <c r="C46" s="34"/>
      <c r="D46" s="33"/>
      <c r="E46" s="18"/>
      <c r="F46" s="21"/>
      <c r="G46" s="20"/>
      <c r="H46" s="20"/>
      <c r="I46" s="21"/>
    </row>
    <row r="47" spans="1:9" ht="15.75">
      <c r="A47" s="7"/>
      <c r="B47" s="37"/>
      <c r="C47" s="34"/>
      <c r="D47" s="33"/>
      <c r="E47" s="18"/>
      <c r="F47" s="21"/>
      <c r="G47" s="20"/>
      <c r="H47" s="20"/>
      <c r="I47" s="21"/>
    </row>
    <row r="48" spans="1:9" ht="15.75">
      <c r="A48" s="7"/>
      <c r="B48" s="37"/>
      <c r="C48" s="34"/>
      <c r="D48" s="33"/>
      <c r="E48" s="18"/>
      <c r="F48" s="21"/>
      <c r="G48" s="20"/>
      <c r="H48" s="20"/>
      <c r="I48" s="21"/>
    </row>
    <row r="49" spans="1:9" ht="15.75">
      <c r="A49" s="7"/>
      <c r="B49" s="37"/>
      <c r="C49" s="40"/>
      <c r="D49" s="18"/>
      <c r="E49" s="18"/>
      <c r="F49" s="21"/>
      <c r="G49" s="20"/>
      <c r="H49" s="20"/>
      <c r="I49" s="21"/>
    </row>
  </sheetData>
  <sheetProtection formatCells="0" formatRows="0" insertColumns="0" insertRows="0" deleteColumns="0" deleteRows="0" sort="0"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</dc:creator>
  <cp:keywords/>
  <dc:description/>
  <cp:lastModifiedBy>adszekely</cp:lastModifiedBy>
  <dcterms:created xsi:type="dcterms:W3CDTF">2009-04-27T10:35:30Z</dcterms:created>
  <dcterms:modified xsi:type="dcterms:W3CDTF">2015-05-07T15:51:35Z</dcterms:modified>
  <cp:category/>
  <cp:version/>
  <cp:contentType/>
  <cp:contentStatus/>
</cp:coreProperties>
</file>