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os_lászló\Desktop\"/>
    </mc:Choice>
  </mc:AlternateContent>
  <bookViews>
    <workbookView xWindow="0" yWindow="0" windowWidth="28800" windowHeight="12165"/>
  </bookViews>
  <sheets>
    <sheet name="óraterv" sheetId="1" r:id="rId1"/>
  </sheets>
  <definedNames>
    <definedName name="_xlnm.Print_Area" localSheetId="0">óraterv!$A$1:$T$45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5" i="1" l="1"/>
  <c r="T34" i="1"/>
  <c r="T33" i="1"/>
  <c r="T32" i="1"/>
  <c r="T31" i="1"/>
  <c r="T30" i="1"/>
  <c r="T29" i="1"/>
  <c r="T28" i="1"/>
  <c r="T27" i="1"/>
  <c r="T26" i="1"/>
  <c r="T25" i="1"/>
  <c r="T24" i="1"/>
  <c r="T23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G4" i="1"/>
  <c r="K4" i="1"/>
  <c r="O4" i="1"/>
  <c r="H4" i="1"/>
  <c r="L4" i="1"/>
  <c r="P4" i="1"/>
  <c r="I4" i="1"/>
  <c r="M4" i="1"/>
  <c r="Q4" i="1"/>
  <c r="J4" i="1"/>
  <c r="N4" i="1"/>
  <c r="R4" i="1"/>
  <c r="C20" i="1"/>
  <c r="C36" i="1"/>
  <c r="C40" i="1"/>
  <c r="D20" i="1"/>
  <c r="E20" i="1"/>
  <c r="F20" i="1"/>
  <c r="F36" i="1"/>
  <c r="F40" i="1"/>
  <c r="G20" i="1"/>
  <c r="H20" i="1"/>
  <c r="I20" i="1"/>
  <c r="J20" i="1"/>
  <c r="K20" i="1"/>
  <c r="L20" i="1"/>
  <c r="M20" i="1"/>
  <c r="N20" i="1"/>
  <c r="N36" i="1"/>
  <c r="N40" i="1"/>
  <c r="O20" i="1"/>
  <c r="O36" i="1"/>
  <c r="O40" i="1"/>
  <c r="P20" i="1"/>
  <c r="P36" i="1"/>
  <c r="P40" i="1"/>
  <c r="O42" i="1"/>
  <c r="Q20" i="1"/>
  <c r="Q36" i="1"/>
  <c r="Q40" i="1"/>
  <c r="O43" i="1"/>
  <c r="R20" i="1"/>
  <c r="R36" i="1"/>
  <c r="R40" i="1"/>
  <c r="D36" i="1"/>
  <c r="D40" i="1"/>
  <c r="E36" i="1"/>
  <c r="E40" i="1"/>
  <c r="C43" i="1"/>
  <c r="G36" i="1"/>
  <c r="G40" i="1"/>
  <c r="H36" i="1"/>
  <c r="H40" i="1"/>
  <c r="G42" i="1"/>
  <c r="I36" i="1"/>
  <c r="I40" i="1"/>
  <c r="G43" i="1"/>
  <c r="J36" i="1"/>
  <c r="J40" i="1"/>
  <c r="K36" i="1"/>
  <c r="L36" i="1"/>
  <c r="L40" i="1"/>
  <c r="M36" i="1"/>
  <c r="M40" i="1"/>
  <c r="K43" i="1"/>
  <c r="T38" i="1"/>
  <c r="K40" i="1"/>
  <c r="K42" i="1"/>
  <c r="T20" i="1"/>
  <c r="T43" i="1"/>
  <c r="T40" i="1"/>
  <c r="C42" i="1"/>
  <c r="T36" i="1"/>
</calcChain>
</file>

<file path=xl/sharedStrings.xml><?xml version="1.0" encoding="utf-8"?>
<sst xmlns="http://schemas.openxmlformats.org/spreadsheetml/2006/main" count="85" uniqueCount="57">
  <si>
    <t>Tantárgy-kód</t>
  </si>
  <si>
    <t>Megnevezés</t>
  </si>
  <si>
    <t>I. évfolyam</t>
  </si>
  <si>
    <t>II. évfolyam</t>
  </si>
  <si>
    <t>előfeltétel</t>
  </si>
  <si>
    <t>összóra-szám</t>
  </si>
  <si>
    <t>1.</t>
  </si>
  <si>
    <t>2.</t>
  </si>
  <si>
    <t>3.</t>
  </si>
  <si>
    <t>4.</t>
  </si>
  <si>
    <t>előadás</t>
  </si>
  <si>
    <t>gyakorlat</t>
  </si>
  <si>
    <t>kredit</t>
  </si>
  <si>
    <t>követelmény</t>
  </si>
  <si>
    <t>Alapozó ismeretek - pedagógus szakvizsga modul</t>
  </si>
  <si>
    <t>v</t>
  </si>
  <si>
    <t>gyj</t>
  </si>
  <si>
    <t xml:space="preserve">A pedagógus szerepei, kompetenciái és tevékenysége </t>
  </si>
  <si>
    <t>Családközpontú fejlesztés</t>
  </si>
  <si>
    <t>A hátrányos helyzettől a különleges tehetségig</t>
  </si>
  <si>
    <t>A szegregáció és integráció kérdései</t>
  </si>
  <si>
    <t>A hatékonyság mérése, mutatói</t>
  </si>
  <si>
    <t>Az SNI-hez társuló szabályozási és támogatási rendszerek</t>
  </si>
  <si>
    <t xml:space="preserve">Mentálhigiéné </t>
  </si>
  <si>
    <t>tantárgycsoport összesen:</t>
  </si>
  <si>
    <t>Speciális ismeretek - Korai…</t>
  </si>
  <si>
    <t>A korai fejlesztés jelenlegi ellátó rendszere</t>
  </si>
  <si>
    <t>Protokoll a szakszolgálat rendszerében</t>
  </si>
  <si>
    <t xml:space="preserve">A szűrés jelentősége a korai felismerésben </t>
  </si>
  <si>
    <t>Gyógypedagógiai / konduktív pedagógiai tanácsadás</t>
  </si>
  <si>
    <t>Team-munka</t>
  </si>
  <si>
    <t>Korszerű eljárások a gyógypedagógia gyakorlatában</t>
  </si>
  <si>
    <t>Asszertív kommunikáció</t>
  </si>
  <si>
    <t>Diagnosztika, mérések, értékelések a korai életkorban</t>
  </si>
  <si>
    <t>Korszerű támogató eljárások, orvosi beavatkozások</t>
  </si>
  <si>
    <t>Hospitálás</t>
  </si>
  <si>
    <t>Csoportos gyakorlat</t>
  </si>
  <si>
    <t>Szakdolgozat</t>
  </si>
  <si>
    <t>Képzés összesen:</t>
  </si>
  <si>
    <t>óraszám</t>
  </si>
  <si>
    <t>Kredit összesen:</t>
  </si>
  <si>
    <t>* Komplex szigorlat tantárgyi elemei</t>
  </si>
  <si>
    <t>Csillag Ferenc</t>
  </si>
  <si>
    <t>dr. Balogh Brigitta</t>
  </si>
  <si>
    <t>Gruber Mónika</t>
  </si>
  <si>
    <t>dr. Sipeki Irén</t>
  </si>
  <si>
    <t>Mátyásiné Kiss Ágnes</t>
  </si>
  <si>
    <t>Czigléné Farkas Katalin</t>
  </si>
  <si>
    <t>Vissy Tímea</t>
  </si>
  <si>
    <t>dr. Túri Ibolya</t>
  </si>
  <si>
    <t>Közigazgatási és vezetési ismeretek (2019. szeptember 28. 9.00-18.00)</t>
  </si>
  <si>
    <t>A nevelési, oktatási intézmény hatékonysága (2019. október 12. 9.00-18.00)</t>
  </si>
  <si>
    <t>Oktatási intézmények és környezetük (2019. novemnber 16. 9.00-18.00)</t>
  </si>
  <si>
    <r>
      <rPr>
        <b/>
        <sz val="10"/>
        <color indexed="8"/>
        <rFont val="Arial"/>
        <family val="2"/>
        <charset val="238"/>
      </rPr>
      <t>*</t>
    </r>
    <r>
      <rPr>
        <sz val="10"/>
        <color indexed="8"/>
        <rFont val="Arial"/>
        <family val="2"/>
        <charset val="238"/>
      </rPr>
      <t>Kognitív fejlődéspszichológia (2019. szeptember 21. 9.00-18.00)</t>
    </r>
  </si>
  <si>
    <r>
      <rPr>
        <b/>
        <sz val="10"/>
        <color indexed="8"/>
        <rFont val="Arial"/>
        <family val="2"/>
        <charset val="238"/>
      </rPr>
      <t>*</t>
    </r>
    <r>
      <rPr>
        <sz val="10"/>
        <color indexed="8"/>
        <rFont val="Arial"/>
        <family val="2"/>
        <charset val="238"/>
      </rPr>
      <t>A szociálpszichológia csecsemő és kisgyermekkori vonatkozásai (2019. október 19. 9.00-18.00, november 23. 14.00-18.00)</t>
    </r>
  </si>
  <si>
    <r>
      <rPr>
        <b/>
        <sz val="10"/>
        <color indexed="8"/>
        <rFont val="Arial"/>
        <family val="2"/>
        <charset val="238"/>
      </rPr>
      <t>*</t>
    </r>
    <r>
      <rPr>
        <sz val="10"/>
        <color indexed="8"/>
        <rFont val="Arial"/>
        <family val="2"/>
        <charset val="238"/>
      </rPr>
      <t xml:space="preserve">A neveléselmélet korszerű kérdései (2019. október 5. 9.00-18.00, november 23. 9.00-13.00) </t>
    </r>
  </si>
  <si>
    <t>A 2019/20-as tanév őszi félév vizsgaidőszaka: 2019. december 1. és 2020. január 15. között lesz!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</si>
</sst>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&quot;&quot;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/>
    <xf numFmtId="0" fontId="2" fillId="0" borderId="5" xfId="0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/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0" fillId="0" borderId="22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/>
    <xf numFmtId="0" fontId="0" fillId="0" borderId="28" xfId="0" applyBorder="1" applyAlignment="1">
      <alignment horizontal="center"/>
    </xf>
    <xf numFmtId="164" fontId="0" fillId="0" borderId="23" xfId="0" quotePrefix="1" applyNumberFormat="1" applyBorder="1" applyAlignment="1">
      <alignment horizontal="center"/>
    </xf>
    <xf numFmtId="0" fontId="0" fillId="0" borderId="23" xfId="0" quotePrefix="1" applyBorder="1" applyAlignment="1">
      <alignment horizontal="center"/>
    </xf>
    <xf numFmtId="164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/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 textRotation="90" wrapText="1"/>
    </xf>
    <xf numFmtId="0" fontId="4" fillId="2" borderId="16" xfId="0" applyFont="1" applyFill="1" applyBorder="1" applyAlignment="1">
      <alignment horizontal="center" textRotation="90" wrapText="1"/>
    </xf>
    <xf numFmtId="0" fontId="4" fillId="2" borderId="17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3" xfId="0" applyFill="1" applyBorder="1"/>
    <xf numFmtId="1" fontId="0" fillId="0" borderId="32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25" xfId="0" applyNumberFormat="1" applyFont="1" applyBorder="1" applyAlignment="1">
      <alignment horizontal="center"/>
    </xf>
    <xf numFmtId="0" fontId="0" fillId="0" borderId="23" xfId="0" applyFont="1" applyBorder="1"/>
    <xf numFmtId="0" fontId="2" fillId="0" borderId="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1" fontId="9" fillId="0" borderId="32" xfId="0" applyNumberFormat="1" applyFont="1" applyBorder="1" applyAlignment="1">
      <alignment horizontal="justify" vertical="center" wrapText="1"/>
    </xf>
    <xf numFmtId="1" fontId="9" fillId="0" borderId="30" xfId="0" applyNumberFormat="1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1" fontId="9" fillId="0" borderId="31" xfId="0" applyNumberFormat="1" applyFont="1" applyBorder="1" applyAlignment="1">
      <alignment horizontal="justify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29" xfId="0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6" xfId="0" quotePrefix="1" applyBorder="1" applyAlignment="1">
      <alignment horizontal="justify" vertical="center" wrapText="1"/>
    </xf>
    <xf numFmtId="1" fontId="0" fillId="0" borderId="6" xfId="0" quotePrefix="1" applyNumberForma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1" fontId="9" fillId="0" borderId="27" xfId="0" applyNumberFormat="1" applyFont="1" applyBorder="1" applyAlignment="1">
      <alignment horizontal="justify" vertical="center" wrapText="1"/>
    </xf>
    <xf numFmtId="1" fontId="9" fillId="0" borderId="25" xfId="0" applyNumberFormat="1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1" fontId="9" fillId="0" borderId="26" xfId="0" applyNumberFormat="1" applyFont="1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3" xfId="0" quotePrefix="1" applyBorder="1" applyAlignment="1">
      <alignment horizontal="justify" vertical="center" wrapText="1"/>
    </xf>
    <xf numFmtId="164" fontId="0" fillId="0" borderId="23" xfId="0" quotePrefix="1" applyNumberFormat="1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164" fontId="0" fillId="0" borderId="23" xfId="0" applyNumberForma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3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1" fontId="9" fillId="0" borderId="37" xfId="0" applyNumberFormat="1" applyFont="1" applyBorder="1" applyAlignment="1">
      <alignment horizontal="justify" vertical="center" wrapText="1"/>
    </xf>
    <xf numFmtId="1" fontId="9" fillId="0" borderId="35" xfId="0" applyNumberFormat="1" applyFont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1" fontId="9" fillId="0" borderId="38" xfId="0" applyNumberFormat="1" applyFont="1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0" fontId="0" fillId="0" borderId="35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0" fillId="0" borderId="38" xfId="0" applyBorder="1" applyAlignment="1">
      <alignment horizontal="justify" vertical="center" wrapText="1"/>
    </xf>
    <xf numFmtId="0" fontId="0" fillId="0" borderId="39" xfId="0" quotePrefix="1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1" fontId="0" fillId="0" borderId="21" xfId="0" applyNumberFormat="1" applyBorder="1" applyAlignment="1">
      <alignment horizontal="justify" vertical="center" wrapText="1"/>
    </xf>
    <xf numFmtId="1" fontId="0" fillId="0" borderId="19" xfId="0" applyNumberFormat="1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1" fontId="0" fillId="0" borderId="20" xfId="0" applyNumberForma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0" fillId="0" borderId="7" xfId="0" applyBorder="1" applyAlignment="1">
      <alignment horizontal="center"/>
    </xf>
    <xf numFmtId="0" fontId="4" fillId="2" borderId="43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4" fillId="2" borderId="45" xfId="0" applyFont="1" applyFill="1" applyBorder="1" applyAlignment="1">
      <alignment horizontal="center" vertical="top" wrapText="1"/>
    </xf>
    <xf numFmtId="0" fontId="2" fillId="0" borderId="4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zoomScale="110" zoomScaleNormal="110" workbookViewId="0">
      <selection activeCell="B13" sqref="B13"/>
    </sheetView>
  </sheetViews>
  <sheetFormatPr defaultRowHeight="12.75" x14ac:dyDescent="0.2"/>
  <cols>
    <col min="1" max="1" width="21" style="1" customWidth="1"/>
    <col min="2" max="2" width="66.140625" customWidth="1"/>
    <col min="3" max="18" width="3.7109375" customWidth="1"/>
    <col min="19" max="19" width="14.5703125" style="1" hidden="1" customWidth="1"/>
    <col min="20" max="20" width="8.5703125" style="1" customWidth="1"/>
    <col min="21" max="22" width="5.28515625" customWidth="1"/>
    <col min="23" max="23" width="9.7109375" customWidth="1"/>
  </cols>
  <sheetData>
    <row r="1" spans="1:25" ht="13.5" thickBot="1" x14ac:dyDescent="0.25">
      <c r="A1" s="59"/>
      <c r="B1" s="6"/>
    </row>
    <row r="2" spans="1:25" ht="12.75" customHeight="1" thickBot="1" x14ac:dyDescent="0.25">
      <c r="A2" s="155" t="s">
        <v>0</v>
      </c>
      <c r="B2" s="158" t="s">
        <v>1</v>
      </c>
      <c r="C2" s="139" t="s">
        <v>2</v>
      </c>
      <c r="D2" s="140"/>
      <c r="E2" s="140"/>
      <c r="F2" s="140"/>
      <c r="G2" s="140"/>
      <c r="H2" s="140"/>
      <c r="I2" s="140"/>
      <c r="J2" s="141"/>
      <c r="K2" s="139" t="s">
        <v>3</v>
      </c>
      <c r="L2" s="140"/>
      <c r="M2" s="140"/>
      <c r="N2" s="140"/>
      <c r="O2" s="140"/>
      <c r="P2" s="140"/>
      <c r="Q2" s="140"/>
      <c r="R2" s="141"/>
      <c r="S2" s="147" t="s">
        <v>4</v>
      </c>
      <c r="T2" s="147" t="s">
        <v>5</v>
      </c>
      <c r="U2" s="58"/>
      <c r="V2" s="58"/>
      <c r="W2" s="58"/>
    </row>
    <row r="3" spans="1:25" ht="13.5" thickBot="1" x14ac:dyDescent="0.25">
      <c r="A3" s="156"/>
      <c r="B3" s="159"/>
      <c r="C3" s="150" t="s">
        <v>6</v>
      </c>
      <c r="D3" s="151"/>
      <c r="E3" s="151"/>
      <c r="F3" s="152"/>
      <c r="G3" s="150" t="s">
        <v>7</v>
      </c>
      <c r="H3" s="151"/>
      <c r="I3" s="151"/>
      <c r="J3" s="152"/>
      <c r="K3" s="153" t="s">
        <v>8</v>
      </c>
      <c r="L3" s="151"/>
      <c r="M3" s="151"/>
      <c r="N3" s="152"/>
      <c r="O3" s="150" t="s">
        <v>9</v>
      </c>
      <c r="P3" s="151"/>
      <c r="Q3" s="151"/>
      <c r="R3" s="152"/>
      <c r="S3" s="148"/>
      <c r="T3" s="148"/>
      <c r="U3" s="53"/>
      <c r="V3" s="53"/>
      <c r="W3" s="53"/>
    </row>
    <row r="4" spans="1:25" ht="60" thickBot="1" x14ac:dyDescent="0.25">
      <c r="A4" s="157"/>
      <c r="B4" s="160"/>
      <c r="C4" s="57" t="s">
        <v>10</v>
      </c>
      <c r="D4" s="55" t="s">
        <v>11</v>
      </c>
      <c r="E4" s="55" t="s">
        <v>12</v>
      </c>
      <c r="F4" s="54" t="s">
        <v>13</v>
      </c>
      <c r="G4" s="56" t="str">
        <f t="shared" ref="G4:R4" si="0">+C4</f>
        <v>előadás</v>
      </c>
      <c r="H4" s="55" t="str">
        <f t="shared" si="0"/>
        <v>gyakorlat</v>
      </c>
      <c r="I4" s="55" t="str">
        <f t="shared" si="0"/>
        <v>kredit</v>
      </c>
      <c r="J4" s="54" t="str">
        <f t="shared" si="0"/>
        <v>követelmény</v>
      </c>
      <c r="K4" s="56" t="str">
        <f t="shared" si="0"/>
        <v>előadás</v>
      </c>
      <c r="L4" s="55" t="str">
        <f t="shared" si="0"/>
        <v>gyakorlat</v>
      </c>
      <c r="M4" s="55" t="str">
        <f t="shared" si="0"/>
        <v>kredit</v>
      </c>
      <c r="N4" s="54" t="str">
        <f t="shared" si="0"/>
        <v>követelmény</v>
      </c>
      <c r="O4" s="56" t="str">
        <f t="shared" si="0"/>
        <v>előadás</v>
      </c>
      <c r="P4" s="55" t="str">
        <f t="shared" si="0"/>
        <v>gyakorlat</v>
      </c>
      <c r="Q4" s="55" t="str">
        <f t="shared" si="0"/>
        <v>kredit</v>
      </c>
      <c r="R4" s="54" t="str">
        <f t="shared" si="0"/>
        <v>követelmény</v>
      </c>
      <c r="S4" s="149"/>
      <c r="T4" s="149"/>
      <c r="U4" s="53"/>
      <c r="V4" s="53"/>
      <c r="W4" s="53"/>
    </row>
    <row r="5" spans="1:25" ht="13.5" thickBot="1" x14ac:dyDescent="0.25">
      <c r="A5" s="142" t="s">
        <v>14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9"/>
      <c r="V5" s="9"/>
      <c r="W5" s="9"/>
    </row>
    <row r="6" spans="1:25" s="99" customFormat="1" x14ac:dyDescent="0.2">
      <c r="A6" s="86" t="s">
        <v>42</v>
      </c>
      <c r="B6" s="87" t="s">
        <v>50</v>
      </c>
      <c r="C6" s="88">
        <v>10</v>
      </c>
      <c r="D6" s="89">
        <v>0</v>
      </c>
      <c r="E6" s="89">
        <v>4</v>
      </c>
      <c r="F6" s="90" t="s">
        <v>15</v>
      </c>
      <c r="G6" s="91"/>
      <c r="H6" s="89"/>
      <c r="I6" s="89"/>
      <c r="J6" s="90"/>
      <c r="K6" s="92"/>
      <c r="L6" s="93"/>
      <c r="M6" s="93"/>
      <c r="N6" s="94"/>
      <c r="O6" s="95"/>
      <c r="P6" s="93"/>
      <c r="Q6" s="93"/>
      <c r="R6" s="94"/>
      <c r="S6" s="96"/>
      <c r="T6" s="97">
        <f>+C6+D6+G6+H6+K6+L6+O6+P6</f>
        <v>10</v>
      </c>
      <c r="U6" s="98"/>
      <c r="V6" s="98"/>
      <c r="W6" s="98"/>
    </row>
    <row r="7" spans="1:25" s="99" customFormat="1" x14ac:dyDescent="0.2">
      <c r="A7" s="100" t="s">
        <v>42</v>
      </c>
      <c r="B7" s="101" t="s">
        <v>51</v>
      </c>
      <c r="C7" s="102">
        <v>10</v>
      </c>
      <c r="D7" s="103">
        <v>0</v>
      </c>
      <c r="E7" s="103">
        <v>4</v>
      </c>
      <c r="F7" s="104" t="s">
        <v>15</v>
      </c>
      <c r="G7" s="105"/>
      <c r="H7" s="103"/>
      <c r="I7" s="103"/>
      <c r="J7" s="104"/>
      <c r="K7" s="106"/>
      <c r="L7" s="107"/>
      <c r="M7" s="107"/>
      <c r="N7" s="108"/>
      <c r="O7" s="109"/>
      <c r="P7" s="107"/>
      <c r="Q7" s="107"/>
      <c r="R7" s="108"/>
      <c r="S7" s="110"/>
      <c r="T7" s="111">
        <f t="shared" ref="T7:T20" si="1">+C7+D7+G7+H7+K7+L7+O7+P7</f>
        <v>10</v>
      </c>
      <c r="U7" s="98"/>
      <c r="V7" s="98"/>
      <c r="W7" s="98"/>
    </row>
    <row r="8" spans="1:25" s="99" customFormat="1" x14ac:dyDescent="0.2">
      <c r="A8" s="100" t="s">
        <v>42</v>
      </c>
      <c r="B8" s="101" t="s">
        <v>52</v>
      </c>
      <c r="C8" s="102">
        <v>10</v>
      </c>
      <c r="D8" s="103">
        <v>0</v>
      </c>
      <c r="E8" s="103">
        <v>4</v>
      </c>
      <c r="F8" s="104" t="s">
        <v>15</v>
      </c>
      <c r="G8" s="105"/>
      <c r="H8" s="103"/>
      <c r="I8" s="103"/>
      <c r="J8" s="104"/>
      <c r="K8" s="106"/>
      <c r="L8" s="107"/>
      <c r="M8" s="107"/>
      <c r="N8" s="108"/>
      <c r="O8" s="109"/>
      <c r="P8" s="107"/>
      <c r="Q8" s="107"/>
      <c r="R8" s="108"/>
      <c r="S8" s="112"/>
      <c r="T8" s="113">
        <f t="shared" si="1"/>
        <v>10</v>
      </c>
      <c r="U8" s="98"/>
      <c r="V8" s="98"/>
      <c r="W8" s="98"/>
    </row>
    <row r="9" spans="1:25" s="99" customFormat="1" ht="25.5" x14ac:dyDescent="0.2">
      <c r="A9" s="100" t="s">
        <v>43</v>
      </c>
      <c r="B9" s="114" t="s">
        <v>55</v>
      </c>
      <c r="C9" s="102">
        <v>15</v>
      </c>
      <c r="D9" s="103">
        <v>0</v>
      </c>
      <c r="E9" s="103">
        <v>5</v>
      </c>
      <c r="F9" s="104" t="s">
        <v>16</v>
      </c>
      <c r="G9" s="105"/>
      <c r="H9" s="103"/>
      <c r="I9" s="103"/>
      <c r="J9" s="104"/>
      <c r="K9" s="106"/>
      <c r="L9" s="107"/>
      <c r="M9" s="107"/>
      <c r="N9" s="108"/>
      <c r="O9" s="109"/>
      <c r="P9" s="107"/>
      <c r="Q9" s="107"/>
      <c r="R9" s="108"/>
      <c r="S9" s="112"/>
      <c r="T9" s="113">
        <f t="shared" si="1"/>
        <v>15</v>
      </c>
      <c r="U9" s="98"/>
      <c r="V9" s="98"/>
      <c r="W9" s="98"/>
    </row>
    <row r="10" spans="1:25" s="99" customFormat="1" x14ac:dyDescent="0.2">
      <c r="A10" s="100" t="s">
        <v>44</v>
      </c>
      <c r="B10" s="114" t="s">
        <v>53</v>
      </c>
      <c r="C10" s="102">
        <v>10</v>
      </c>
      <c r="D10" s="103">
        <v>0</v>
      </c>
      <c r="E10" s="103">
        <v>4</v>
      </c>
      <c r="F10" s="104" t="s">
        <v>16</v>
      </c>
      <c r="G10" s="105"/>
      <c r="H10" s="103"/>
      <c r="I10" s="103"/>
      <c r="J10" s="104"/>
      <c r="K10" s="106"/>
      <c r="L10" s="107"/>
      <c r="M10" s="107"/>
      <c r="N10" s="108"/>
      <c r="O10" s="109"/>
      <c r="P10" s="107"/>
      <c r="Q10" s="107"/>
      <c r="R10" s="108"/>
      <c r="S10" s="112"/>
      <c r="T10" s="113">
        <f t="shared" si="1"/>
        <v>10</v>
      </c>
      <c r="U10" s="98"/>
      <c r="V10" s="98"/>
      <c r="W10" s="98"/>
    </row>
    <row r="11" spans="1:25" s="99" customFormat="1" ht="25.5" x14ac:dyDescent="0.2">
      <c r="A11" s="100" t="s">
        <v>45</v>
      </c>
      <c r="B11" s="115" t="s">
        <v>54</v>
      </c>
      <c r="C11" s="102">
        <v>20</v>
      </c>
      <c r="D11" s="103">
        <v>0</v>
      </c>
      <c r="E11" s="103">
        <v>6</v>
      </c>
      <c r="F11" s="104" t="s">
        <v>16</v>
      </c>
      <c r="G11" s="105"/>
      <c r="H11" s="103"/>
      <c r="I11" s="103"/>
      <c r="J11" s="104"/>
      <c r="K11" s="109"/>
      <c r="L11" s="107"/>
      <c r="M11" s="107"/>
      <c r="N11" s="108"/>
      <c r="O11" s="109"/>
      <c r="P11" s="107"/>
      <c r="Q11" s="107"/>
      <c r="R11" s="108"/>
      <c r="S11" s="112"/>
      <c r="T11" s="113">
        <f t="shared" si="1"/>
        <v>20</v>
      </c>
      <c r="U11" s="98"/>
      <c r="V11" s="98"/>
      <c r="W11" s="98"/>
    </row>
    <row r="12" spans="1:25" s="99" customFormat="1" x14ac:dyDescent="0.2">
      <c r="A12" s="100" t="s">
        <v>46</v>
      </c>
      <c r="B12" s="101" t="s">
        <v>17</v>
      </c>
      <c r="C12" s="102"/>
      <c r="D12" s="103"/>
      <c r="E12" s="103"/>
      <c r="F12" s="104"/>
      <c r="G12" s="105">
        <v>5</v>
      </c>
      <c r="H12" s="103">
        <v>5</v>
      </c>
      <c r="I12" s="103">
        <v>3</v>
      </c>
      <c r="J12" s="104" t="s">
        <v>16</v>
      </c>
      <c r="K12" s="109"/>
      <c r="L12" s="107"/>
      <c r="M12" s="107"/>
      <c r="N12" s="108"/>
      <c r="O12" s="109"/>
      <c r="P12" s="107"/>
      <c r="Q12" s="107"/>
      <c r="R12" s="108"/>
      <c r="S12" s="112"/>
      <c r="T12" s="113">
        <f t="shared" si="1"/>
        <v>10</v>
      </c>
      <c r="U12" s="98"/>
      <c r="V12" s="98"/>
      <c r="W12" s="98"/>
    </row>
    <row r="13" spans="1:25" s="99" customFormat="1" x14ac:dyDescent="0.2">
      <c r="A13" s="100" t="s">
        <v>45</v>
      </c>
      <c r="B13" s="101" t="s">
        <v>18</v>
      </c>
      <c r="C13" s="102"/>
      <c r="D13" s="103"/>
      <c r="E13" s="103"/>
      <c r="F13" s="104"/>
      <c r="G13" s="105">
        <v>15</v>
      </c>
      <c r="H13" s="103">
        <v>0</v>
      </c>
      <c r="I13" s="103">
        <v>4</v>
      </c>
      <c r="J13" s="104" t="s">
        <v>15</v>
      </c>
      <c r="K13" s="106"/>
      <c r="L13" s="107"/>
      <c r="M13" s="107"/>
      <c r="N13" s="108"/>
      <c r="O13" s="109"/>
      <c r="P13" s="107"/>
      <c r="Q13" s="107"/>
      <c r="R13" s="108"/>
      <c r="S13" s="112"/>
      <c r="T13" s="113">
        <f t="shared" si="1"/>
        <v>15</v>
      </c>
      <c r="U13" s="98"/>
      <c r="V13" s="98"/>
      <c r="W13" s="98"/>
      <c r="X13" s="116"/>
      <c r="Y13" s="116"/>
    </row>
    <row r="14" spans="1:25" s="99" customFormat="1" x14ac:dyDescent="0.2">
      <c r="A14" s="100" t="s">
        <v>47</v>
      </c>
      <c r="B14" s="101" t="s">
        <v>19</v>
      </c>
      <c r="C14" s="102"/>
      <c r="D14" s="103"/>
      <c r="E14" s="103"/>
      <c r="F14" s="104"/>
      <c r="G14" s="105">
        <v>15</v>
      </c>
      <c r="H14" s="103">
        <v>0</v>
      </c>
      <c r="I14" s="103">
        <v>4</v>
      </c>
      <c r="J14" s="104" t="s">
        <v>15</v>
      </c>
      <c r="K14" s="106"/>
      <c r="L14" s="107"/>
      <c r="M14" s="107"/>
      <c r="N14" s="108"/>
      <c r="O14" s="109"/>
      <c r="P14" s="107"/>
      <c r="Q14" s="107"/>
      <c r="R14" s="108"/>
      <c r="S14" s="110"/>
      <c r="T14" s="113">
        <f t="shared" si="1"/>
        <v>15</v>
      </c>
      <c r="U14" s="98"/>
      <c r="V14" s="98"/>
      <c r="W14" s="98"/>
      <c r="X14" s="116"/>
      <c r="Y14" s="116"/>
    </row>
    <row r="15" spans="1:25" s="99" customFormat="1" x14ac:dyDescent="0.2">
      <c r="A15" s="117" t="s">
        <v>44</v>
      </c>
      <c r="B15" s="118" t="s">
        <v>20</v>
      </c>
      <c r="C15" s="119"/>
      <c r="D15" s="120"/>
      <c r="E15" s="120"/>
      <c r="F15" s="121"/>
      <c r="G15" s="122">
        <v>15</v>
      </c>
      <c r="H15" s="120">
        <v>0</v>
      </c>
      <c r="I15" s="120">
        <v>4</v>
      </c>
      <c r="J15" s="121" t="s">
        <v>15</v>
      </c>
      <c r="K15" s="123"/>
      <c r="L15" s="124"/>
      <c r="M15" s="124"/>
      <c r="N15" s="125"/>
      <c r="O15" s="126"/>
      <c r="P15" s="124"/>
      <c r="Q15" s="124"/>
      <c r="R15" s="125"/>
      <c r="S15" s="127"/>
      <c r="T15" s="113">
        <f t="shared" si="1"/>
        <v>15</v>
      </c>
      <c r="U15" s="98"/>
      <c r="V15" s="98"/>
      <c r="W15" s="98"/>
      <c r="X15" s="116"/>
      <c r="Y15" s="116"/>
    </row>
    <row r="16" spans="1:25" s="99" customFormat="1" x14ac:dyDescent="0.2">
      <c r="A16" s="117" t="s">
        <v>48</v>
      </c>
      <c r="B16" s="118" t="s">
        <v>21</v>
      </c>
      <c r="C16" s="119"/>
      <c r="D16" s="120"/>
      <c r="E16" s="120"/>
      <c r="F16" s="121"/>
      <c r="G16" s="122">
        <v>10</v>
      </c>
      <c r="H16" s="120">
        <v>10</v>
      </c>
      <c r="I16" s="120">
        <v>4</v>
      </c>
      <c r="J16" s="121" t="s">
        <v>15</v>
      </c>
      <c r="K16" s="123"/>
      <c r="L16" s="124"/>
      <c r="M16" s="124"/>
      <c r="N16" s="125"/>
      <c r="O16" s="126"/>
      <c r="P16" s="124"/>
      <c r="Q16" s="124"/>
      <c r="R16" s="125"/>
      <c r="S16" s="127"/>
      <c r="T16" s="113">
        <f t="shared" si="1"/>
        <v>20</v>
      </c>
      <c r="U16" s="98"/>
      <c r="V16" s="98"/>
      <c r="W16" s="98"/>
      <c r="X16" s="116"/>
      <c r="Y16" s="116"/>
    </row>
    <row r="17" spans="1:25" s="99" customFormat="1" x14ac:dyDescent="0.2">
      <c r="A17" s="117" t="s">
        <v>49</v>
      </c>
      <c r="B17" s="118" t="s">
        <v>22</v>
      </c>
      <c r="C17" s="119"/>
      <c r="D17" s="120"/>
      <c r="E17" s="120"/>
      <c r="F17" s="121"/>
      <c r="G17" s="122">
        <v>20</v>
      </c>
      <c r="H17" s="120">
        <v>0</v>
      </c>
      <c r="I17" s="120">
        <v>6</v>
      </c>
      <c r="J17" s="121" t="s">
        <v>15</v>
      </c>
      <c r="K17" s="123"/>
      <c r="L17" s="124"/>
      <c r="M17" s="124"/>
      <c r="N17" s="125"/>
      <c r="O17" s="126"/>
      <c r="P17" s="124"/>
      <c r="Q17" s="124"/>
      <c r="R17" s="125"/>
      <c r="S17" s="127"/>
      <c r="T17" s="113">
        <f t="shared" si="1"/>
        <v>20</v>
      </c>
      <c r="U17" s="98"/>
      <c r="V17" s="98"/>
      <c r="W17" s="98"/>
      <c r="X17" s="116"/>
      <c r="Y17" s="116"/>
    </row>
    <row r="18" spans="1:25" s="99" customFormat="1" x14ac:dyDescent="0.2">
      <c r="A18" s="117" t="s">
        <v>45</v>
      </c>
      <c r="B18" s="118" t="s">
        <v>23</v>
      </c>
      <c r="C18" s="119"/>
      <c r="D18" s="120"/>
      <c r="E18" s="120"/>
      <c r="F18" s="121"/>
      <c r="G18" s="122">
        <v>10</v>
      </c>
      <c r="H18" s="120">
        <v>0</v>
      </c>
      <c r="I18" s="120">
        <v>3</v>
      </c>
      <c r="J18" s="121" t="s">
        <v>16</v>
      </c>
      <c r="K18" s="123"/>
      <c r="L18" s="124"/>
      <c r="M18" s="124"/>
      <c r="N18" s="125"/>
      <c r="O18" s="126"/>
      <c r="P18" s="124"/>
      <c r="Q18" s="124"/>
      <c r="R18" s="125"/>
      <c r="S18" s="127"/>
      <c r="T18" s="113">
        <f t="shared" si="1"/>
        <v>10</v>
      </c>
      <c r="U18" s="98"/>
      <c r="V18" s="98"/>
      <c r="W18" s="98"/>
      <c r="X18" s="116"/>
      <c r="Y18" s="116"/>
    </row>
    <row r="19" spans="1:25" s="99" customFormat="1" ht="26.25" thickBot="1" x14ac:dyDescent="0.25">
      <c r="A19" s="128"/>
      <c r="B19" s="137" t="s">
        <v>56</v>
      </c>
      <c r="C19" s="130"/>
      <c r="D19" s="131"/>
      <c r="E19" s="131"/>
      <c r="F19" s="132"/>
      <c r="G19" s="133"/>
      <c r="H19" s="131"/>
      <c r="I19" s="131"/>
      <c r="J19" s="132"/>
      <c r="K19" s="134"/>
      <c r="L19" s="135"/>
      <c r="M19" s="135"/>
      <c r="N19" s="132"/>
      <c r="O19" s="136"/>
      <c r="P19" s="135"/>
      <c r="Q19" s="135"/>
      <c r="R19" s="132"/>
      <c r="S19" s="129"/>
      <c r="T19" s="113">
        <f t="shared" si="1"/>
        <v>0</v>
      </c>
      <c r="U19" s="98"/>
      <c r="V19" s="98"/>
      <c r="W19" s="98"/>
    </row>
    <row r="20" spans="1:25" ht="13.5" thickBot="1" x14ac:dyDescent="0.25">
      <c r="A20" s="145" t="s">
        <v>24</v>
      </c>
      <c r="B20" s="146"/>
      <c r="C20" s="66">
        <f>SUM(C6:C19)</f>
        <v>75</v>
      </c>
      <c r="D20" s="70">
        <f>SUM(D6:D19)</f>
        <v>0</v>
      </c>
      <c r="E20" s="70">
        <f>SUM(E6:E19)</f>
        <v>27</v>
      </c>
      <c r="F20" s="26" t="str">
        <f>COUNTIF(F6:F19,"v")&amp;"/"&amp;(COUNTIF(F6:F19,"gyj")+COUNTIF(F6:F19,"ai"))</f>
        <v>3/3</v>
      </c>
      <c r="G20" s="74">
        <f>SUM(G6:G19)</f>
        <v>90</v>
      </c>
      <c r="H20" s="70">
        <f>SUM(H6:H19)</f>
        <v>15</v>
      </c>
      <c r="I20" s="70">
        <f>SUM(I6:I19)</f>
        <v>28</v>
      </c>
      <c r="J20" s="26" t="str">
        <f>COUNTIF(J6:J19,"v")&amp;"/"&amp;(COUNTIF(J6:J19,"gyj")+COUNTIF(J6:J19,"ai"))</f>
        <v>5/2</v>
      </c>
      <c r="K20" s="29">
        <f>SUM(K6:K19)</f>
        <v>0</v>
      </c>
      <c r="L20" s="27">
        <f>SUM(L6:L19)</f>
        <v>0</v>
      </c>
      <c r="M20" s="27">
        <f>SUM(M6:M19)</f>
        <v>0</v>
      </c>
      <c r="N20" s="26" t="str">
        <f>COUNTIF(N6:N19,"v")&amp;"/"&amp;(COUNTIF(N6:N19,"gyj")+COUNTIF(N6:N19,"ai"))</f>
        <v>0/0</v>
      </c>
      <c r="O20" s="28">
        <f>SUM(O6:O19)</f>
        <v>0</v>
      </c>
      <c r="P20" s="27">
        <f>SUM(P6:P19)</f>
        <v>0</v>
      </c>
      <c r="Q20" s="27">
        <f>SUM(Q6:Q19)</f>
        <v>0</v>
      </c>
      <c r="R20" s="26" t="str">
        <f>COUNTIF(R6:R19,"v")&amp;"/"&amp;(COUNTIF(R6:R19,"gyj")+COUNTIF(R6:R19,"ai"))</f>
        <v>0/0</v>
      </c>
      <c r="S20" s="2"/>
      <c r="T20" s="2">
        <f t="shared" si="1"/>
        <v>180</v>
      </c>
      <c r="U20" s="6"/>
      <c r="V20" s="6"/>
      <c r="W20" s="6"/>
      <c r="X20" s="6"/>
      <c r="Y20" s="6"/>
    </row>
    <row r="21" spans="1:25" ht="13.5" thickBot="1" x14ac:dyDescent="0.2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82"/>
    </row>
    <row r="22" spans="1:25" s="1" customFormat="1" ht="13.5" thickBot="1" x14ac:dyDescent="0.25">
      <c r="A22" s="154" t="s">
        <v>25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</row>
    <row r="23" spans="1:25" x14ac:dyDescent="0.2">
      <c r="A23" s="52"/>
      <c r="B23" s="51" t="s">
        <v>26</v>
      </c>
      <c r="C23" s="63"/>
      <c r="D23" s="49"/>
      <c r="E23" s="49"/>
      <c r="F23" s="48"/>
      <c r="G23" s="50"/>
      <c r="H23" s="49"/>
      <c r="I23" s="49"/>
      <c r="J23" s="48"/>
      <c r="K23" s="63">
        <v>15</v>
      </c>
      <c r="L23" s="67">
        <v>0</v>
      </c>
      <c r="M23" s="78">
        <v>5</v>
      </c>
      <c r="N23" s="48" t="s">
        <v>15</v>
      </c>
      <c r="O23" s="71"/>
      <c r="P23" s="67"/>
      <c r="Q23" s="67"/>
      <c r="R23" s="48"/>
      <c r="S23" s="47"/>
      <c r="T23" s="46">
        <f t="shared" ref="T23:T36" si="2">+C23+D23+G23+H23+K23+L23+O23+P23</f>
        <v>15</v>
      </c>
    </row>
    <row r="24" spans="1:25" x14ac:dyDescent="0.2">
      <c r="A24" s="43"/>
      <c r="B24" s="42" t="s">
        <v>27</v>
      </c>
      <c r="C24" s="64"/>
      <c r="D24" s="40"/>
      <c r="E24" s="40"/>
      <c r="F24" s="39"/>
      <c r="G24" s="41"/>
      <c r="H24" s="40"/>
      <c r="I24" s="40"/>
      <c r="J24" s="39"/>
      <c r="K24" s="64">
        <v>15</v>
      </c>
      <c r="L24" s="68">
        <v>0</v>
      </c>
      <c r="M24" s="79">
        <v>5</v>
      </c>
      <c r="N24" s="39" t="s">
        <v>15</v>
      </c>
      <c r="O24" s="72"/>
      <c r="P24" s="68"/>
      <c r="Q24" s="68"/>
      <c r="R24" s="39"/>
      <c r="S24" s="45"/>
      <c r="T24" s="44">
        <f t="shared" si="2"/>
        <v>15</v>
      </c>
    </row>
    <row r="25" spans="1:25" x14ac:dyDescent="0.2">
      <c r="A25" s="43"/>
      <c r="B25" s="42" t="s">
        <v>28</v>
      </c>
      <c r="C25" s="64"/>
      <c r="D25" s="40"/>
      <c r="E25" s="40"/>
      <c r="F25" s="39"/>
      <c r="G25" s="41"/>
      <c r="H25" s="40"/>
      <c r="I25" s="40"/>
      <c r="J25" s="39"/>
      <c r="K25" s="64">
        <v>10</v>
      </c>
      <c r="L25" s="68">
        <v>5</v>
      </c>
      <c r="M25" s="79">
        <v>5</v>
      </c>
      <c r="N25" s="39" t="s">
        <v>15</v>
      </c>
      <c r="O25" s="72"/>
      <c r="P25" s="68"/>
      <c r="Q25" s="68"/>
      <c r="R25" s="39"/>
      <c r="S25" s="45"/>
      <c r="T25" s="44">
        <f t="shared" si="2"/>
        <v>15</v>
      </c>
    </row>
    <row r="26" spans="1:25" x14ac:dyDescent="0.2">
      <c r="A26" s="43"/>
      <c r="B26" s="42" t="s">
        <v>29</v>
      </c>
      <c r="C26" s="64"/>
      <c r="D26" s="40"/>
      <c r="E26" s="40"/>
      <c r="F26" s="39"/>
      <c r="G26" s="41"/>
      <c r="H26" s="40"/>
      <c r="I26" s="40"/>
      <c r="J26" s="39"/>
      <c r="K26" s="64">
        <v>10</v>
      </c>
      <c r="L26" s="68">
        <v>5</v>
      </c>
      <c r="M26" s="79">
        <v>5</v>
      </c>
      <c r="N26" s="39" t="s">
        <v>15</v>
      </c>
      <c r="O26" s="72"/>
      <c r="P26" s="68"/>
      <c r="Q26" s="68"/>
      <c r="R26" s="39"/>
      <c r="S26" s="45"/>
      <c r="T26" s="44">
        <f t="shared" si="2"/>
        <v>15</v>
      </c>
    </row>
    <row r="27" spans="1:25" x14ac:dyDescent="0.2">
      <c r="A27" s="43"/>
      <c r="B27" s="42" t="s">
        <v>30</v>
      </c>
      <c r="C27" s="64"/>
      <c r="D27" s="40"/>
      <c r="E27" s="40"/>
      <c r="F27" s="39"/>
      <c r="G27" s="41"/>
      <c r="H27" s="40"/>
      <c r="I27" s="40"/>
      <c r="J27" s="39"/>
      <c r="K27" s="64">
        <v>15</v>
      </c>
      <c r="L27" s="68">
        <v>0</v>
      </c>
      <c r="M27" s="79">
        <v>3</v>
      </c>
      <c r="N27" s="39" t="s">
        <v>16</v>
      </c>
      <c r="O27" s="72"/>
      <c r="P27" s="68"/>
      <c r="Q27" s="68"/>
      <c r="R27" s="39"/>
      <c r="S27" s="38"/>
      <c r="T27" s="37">
        <f t="shared" si="2"/>
        <v>15</v>
      </c>
    </row>
    <row r="28" spans="1:25" x14ac:dyDescent="0.2">
      <c r="A28" s="43"/>
      <c r="B28" s="80" t="s">
        <v>31</v>
      </c>
      <c r="C28" s="64"/>
      <c r="D28" s="40"/>
      <c r="E28" s="40"/>
      <c r="F28" s="39"/>
      <c r="G28" s="41"/>
      <c r="H28" s="40"/>
      <c r="I28" s="40"/>
      <c r="J28" s="39"/>
      <c r="K28" s="64">
        <v>15</v>
      </c>
      <c r="L28" s="68">
        <v>0</v>
      </c>
      <c r="M28" s="79">
        <v>5</v>
      </c>
      <c r="N28" s="39" t="s">
        <v>15</v>
      </c>
      <c r="O28" s="72"/>
      <c r="P28" s="68"/>
      <c r="Q28" s="68"/>
      <c r="R28" s="39"/>
      <c r="S28" s="38"/>
      <c r="T28" s="37">
        <f t="shared" si="2"/>
        <v>15</v>
      </c>
    </row>
    <row r="29" spans="1:25" ht="18" x14ac:dyDescent="0.25">
      <c r="A29" s="61"/>
      <c r="B29" s="42" t="s">
        <v>32</v>
      </c>
      <c r="C29" s="64"/>
      <c r="D29" s="40"/>
      <c r="E29" s="40"/>
      <c r="F29" s="39"/>
      <c r="G29" s="41"/>
      <c r="H29" s="40"/>
      <c r="I29" s="40"/>
      <c r="J29" s="39"/>
      <c r="K29" s="64"/>
      <c r="L29" s="68"/>
      <c r="M29" s="68"/>
      <c r="N29" s="39"/>
      <c r="O29" s="72">
        <v>10</v>
      </c>
      <c r="P29" s="68">
        <v>10</v>
      </c>
      <c r="Q29" s="68">
        <v>6</v>
      </c>
      <c r="R29" s="39" t="s">
        <v>15</v>
      </c>
      <c r="S29" s="38"/>
      <c r="T29" s="37">
        <f t="shared" si="2"/>
        <v>20</v>
      </c>
    </row>
    <row r="30" spans="1:25" ht="18" x14ac:dyDescent="0.25">
      <c r="A30" s="61"/>
      <c r="B30" s="62" t="s">
        <v>33</v>
      </c>
      <c r="C30" s="64"/>
      <c r="D30" s="40"/>
      <c r="E30" s="40"/>
      <c r="F30" s="39"/>
      <c r="G30" s="41"/>
      <c r="H30" s="40"/>
      <c r="I30" s="40"/>
      <c r="J30" s="39"/>
      <c r="K30" s="64"/>
      <c r="L30" s="68"/>
      <c r="M30" s="68"/>
      <c r="N30" s="39"/>
      <c r="O30" s="72">
        <v>10</v>
      </c>
      <c r="P30" s="68">
        <v>10</v>
      </c>
      <c r="Q30" s="68">
        <v>6</v>
      </c>
      <c r="R30" s="39" t="s">
        <v>15</v>
      </c>
      <c r="S30" s="38"/>
      <c r="T30" s="37">
        <f t="shared" si="2"/>
        <v>20</v>
      </c>
    </row>
    <row r="31" spans="1:25" x14ac:dyDescent="0.2">
      <c r="A31" s="43"/>
      <c r="B31" s="42" t="s">
        <v>34</v>
      </c>
      <c r="C31" s="64"/>
      <c r="D31" s="40"/>
      <c r="E31" s="40"/>
      <c r="F31" s="39"/>
      <c r="G31" s="41"/>
      <c r="H31" s="40"/>
      <c r="I31" s="40"/>
      <c r="J31" s="39"/>
      <c r="K31" s="64"/>
      <c r="L31" s="68"/>
      <c r="M31" s="68"/>
      <c r="N31" s="39"/>
      <c r="O31" s="72">
        <v>15</v>
      </c>
      <c r="P31" s="68">
        <v>0</v>
      </c>
      <c r="Q31" s="68">
        <v>5</v>
      </c>
      <c r="R31" s="39" t="s">
        <v>15</v>
      </c>
      <c r="S31" s="38"/>
      <c r="T31" s="37">
        <f t="shared" si="2"/>
        <v>15</v>
      </c>
    </row>
    <row r="32" spans="1:25" x14ac:dyDescent="0.2">
      <c r="A32" s="43"/>
      <c r="B32" s="42" t="s">
        <v>35</v>
      </c>
      <c r="C32" s="64"/>
      <c r="D32" s="40"/>
      <c r="E32" s="40"/>
      <c r="F32" s="39"/>
      <c r="G32" s="41"/>
      <c r="H32" s="40"/>
      <c r="I32" s="40"/>
      <c r="J32" s="39"/>
      <c r="K32" s="64"/>
      <c r="L32" s="68"/>
      <c r="M32" s="68"/>
      <c r="N32" s="39"/>
      <c r="O32" s="72">
        <v>0</v>
      </c>
      <c r="P32" s="68">
        <v>15</v>
      </c>
      <c r="Q32" s="68">
        <v>4</v>
      </c>
      <c r="R32" s="39" t="s">
        <v>16</v>
      </c>
      <c r="S32" s="38"/>
      <c r="T32" s="37">
        <f t="shared" si="2"/>
        <v>15</v>
      </c>
    </row>
    <row r="33" spans="1:25" ht="18" x14ac:dyDescent="0.25">
      <c r="A33" s="60"/>
      <c r="B33" s="62" t="s">
        <v>36</v>
      </c>
      <c r="C33" s="64"/>
      <c r="D33" s="40"/>
      <c r="E33" s="40"/>
      <c r="F33" s="39"/>
      <c r="G33" s="41"/>
      <c r="H33" s="40"/>
      <c r="I33" s="40"/>
      <c r="J33" s="39"/>
      <c r="K33" s="64"/>
      <c r="L33" s="68"/>
      <c r="M33" s="68"/>
      <c r="N33" s="39"/>
      <c r="O33" s="72">
        <v>0</v>
      </c>
      <c r="P33" s="68">
        <v>20</v>
      </c>
      <c r="Q33" s="68">
        <v>6</v>
      </c>
      <c r="R33" s="39" t="s">
        <v>16</v>
      </c>
      <c r="S33" s="38"/>
      <c r="T33" s="37">
        <f t="shared" si="2"/>
        <v>20</v>
      </c>
    </row>
    <row r="34" spans="1:25" x14ac:dyDescent="0.2">
      <c r="A34" s="43"/>
      <c r="B34" s="42"/>
      <c r="C34" s="64"/>
      <c r="D34" s="40"/>
      <c r="E34" s="40"/>
      <c r="F34" s="39"/>
      <c r="G34" s="41"/>
      <c r="H34" s="40"/>
      <c r="I34" s="40"/>
      <c r="J34" s="39"/>
      <c r="K34" s="64"/>
      <c r="L34" s="68"/>
      <c r="M34" s="68"/>
      <c r="N34" s="39"/>
      <c r="O34" s="72"/>
      <c r="P34" s="68"/>
      <c r="Q34" s="68"/>
      <c r="R34" s="39"/>
      <c r="S34" s="38"/>
      <c r="T34" s="37">
        <f t="shared" si="2"/>
        <v>0</v>
      </c>
    </row>
    <row r="35" spans="1:25" ht="13.5" thickBot="1" x14ac:dyDescent="0.25">
      <c r="A35" s="36"/>
      <c r="B35" s="35"/>
      <c r="C35" s="65"/>
      <c r="D35" s="33"/>
      <c r="E35" s="33"/>
      <c r="F35" s="32"/>
      <c r="G35" s="34"/>
      <c r="H35" s="33"/>
      <c r="I35" s="33"/>
      <c r="J35" s="32"/>
      <c r="K35" s="65"/>
      <c r="L35" s="69"/>
      <c r="M35" s="69"/>
      <c r="N35" s="32"/>
      <c r="O35" s="73"/>
      <c r="P35" s="69"/>
      <c r="Q35" s="69"/>
      <c r="R35" s="32"/>
      <c r="S35" s="31"/>
      <c r="T35" s="30">
        <f t="shared" si="2"/>
        <v>0</v>
      </c>
    </row>
    <row r="36" spans="1:25" ht="13.5" thickBot="1" x14ac:dyDescent="0.25">
      <c r="A36" s="145" t="s">
        <v>24</v>
      </c>
      <c r="B36" s="146"/>
      <c r="C36" s="66">
        <f>SUM(C24:C35)</f>
        <v>0</v>
      </c>
      <c r="D36" s="27">
        <f>SUM(D24:D35)</f>
        <v>0</v>
      </c>
      <c r="E36" s="27">
        <f>SUM(E24:E35)</f>
        <v>0</v>
      </c>
      <c r="F36" s="26" t="str">
        <f>COUNTIF(F23:F35,"v")&amp;"/"&amp;(COUNTIF(F23:F35,"gyj")+COUNTIF(F23:F35,"ai"))</f>
        <v>0/0</v>
      </c>
      <c r="G36" s="28">
        <f>SUM(G24:G35)</f>
        <v>0</v>
      </c>
      <c r="H36" s="27">
        <f>SUM(H24:H35)</f>
        <v>0</v>
      </c>
      <c r="I36" s="27">
        <f>SUM(I24:I35)</f>
        <v>0</v>
      </c>
      <c r="J36" s="26" t="str">
        <f>COUNTIF(J22:J35,"v")&amp;"/"&amp;(COUNTIF(J22:J35,"gyj")+COUNTIF(J22:J35,"ai"))</f>
        <v>0/0</v>
      </c>
      <c r="K36" s="66">
        <f>SUM(K22:K35)</f>
        <v>80</v>
      </c>
      <c r="L36" s="70">
        <f>SUM(L22:L35)</f>
        <v>10</v>
      </c>
      <c r="M36" s="70">
        <f>SUM(M22:M35)</f>
        <v>28</v>
      </c>
      <c r="N36" s="26" t="str">
        <f>COUNTIF(N22:N35,"v")&amp;"/"&amp;(COUNTIF(N22:N35,"gyj")+COUNTIF(N22:N35,"ai"))</f>
        <v>5/1</v>
      </c>
      <c r="O36" s="74">
        <f>SUM(O22:O35)</f>
        <v>35</v>
      </c>
      <c r="P36" s="70">
        <f>SUM(P22:P35)</f>
        <v>55</v>
      </c>
      <c r="Q36" s="70">
        <f>SUM(Q22:Q35)</f>
        <v>27</v>
      </c>
      <c r="R36" s="26" t="str">
        <f>COUNTIF(R22:R35,"v")&amp;"/"&amp;(COUNTIF(R22:R35,"gyj")+COUNTIF(R22:R35,"ai"))</f>
        <v>3/2</v>
      </c>
      <c r="S36" s="2"/>
      <c r="T36" s="2">
        <f t="shared" si="2"/>
        <v>180</v>
      </c>
      <c r="U36" s="6"/>
      <c r="V36" s="6"/>
      <c r="W36" s="9"/>
      <c r="Y36" s="6"/>
    </row>
    <row r="37" spans="1:25" ht="13.5" thickBot="1" x14ac:dyDescent="0.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82"/>
    </row>
    <row r="38" spans="1:25" ht="13.5" thickBot="1" x14ac:dyDescent="0.25">
      <c r="A38" s="25"/>
      <c r="B38" s="24" t="s">
        <v>37</v>
      </c>
      <c r="C38" s="22"/>
      <c r="D38" s="21"/>
      <c r="E38" s="21"/>
      <c r="F38" s="19"/>
      <c r="G38" s="23"/>
      <c r="H38" s="21"/>
      <c r="I38" s="21"/>
      <c r="J38" s="19"/>
      <c r="K38" s="22"/>
      <c r="L38" s="21"/>
      <c r="M38" s="21">
        <v>5</v>
      </c>
      <c r="N38" s="19"/>
      <c r="O38" s="20">
        <v>0</v>
      </c>
      <c r="P38" s="15">
        <v>0</v>
      </c>
      <c r="Q38" s="15">
        <v>5</v>
      </c>
      <c r="R38" s="19"/>
      <c r="S38" s="18"/>
      <c r="T38" s="17">
        <f>+(C38+D38+G38+H38+K38+L38+O38+P38)*$B$1</f>
        <v>0</v>
      </c>
    </row>
    <row r="39" spans="1:25" ht="13.5" thickBot="1" x14ac:dyDescent="0.25">
      <c r="A39" s="162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82"/>
    </row>
    <row r="40" spans="1:25" ht="13.5" thickBot="1" x14ac:dyDescent="0.25">
      <c r="A40" s="5"/>
      <c r="B40" s="16" t="s">
        <v>38</v>
      </c>
      <c r="C40" s="75">
        <f>+C20+C36+C38</f>
        <v>75</v>
      </c>
      <c r="D40" s="76">
        <f>+D20+D36+D38</f>
        <v>0</v>
      </c>
      <c r="E40" s="15">
        <f>+E20+E36+E38</f>
        <v>27</v>
      </c>
      <c r="F40" s="14" t="str">
        <f>COUNTIF(F6:F38,"v")&amp;"/"&amp;(COUNTIF(F6:F38,"gyj")+COUNTIF(F6:F38,"ai"))</f>
        <v>3/3</v>
      </c>
      <c r="G40" s="77">
        <f>+G20+G36+G38</f>
        <v>90</v>
      </c>
      <c r="H40" s="76">
        <f>+H20+H36+H38</f>
        <v>15</v>
      </c>
      <c r="I40" s="15">
        <f>+I20+I36+I38</f>
        <v>28</v>
      </c>
      <c r="J40" s="14" t="str">
        <f>COUNTIF(J6:J38,"v")&amp;"/"&amp;(COUNTIF(J6:J38,"gyj")+COUNTIF(J6:J38,"ai"))</f>
        <v>5/2</v>
      </c>
      <c r="K40" s="75">
        <f>+K20+K36+K38</f>
        <v>80</v>
      </c>
      <c r="L40" s="76">
        <f>+L20+L36+L38</f>
        <v>10</v>
      </c>
      <c r="M40" s="15">
        <f>+M20+M36+M38</f>
        <v>33</v>
      </c>
      <c r="N40" s="14" t="str">
        <f>COUNTIF(N6:N38,"v")&amp;"/"&amp;(COUNTIF(N6:N38,"gyj")+COUNTIF(N6:N38,"ai"))</f>
        <v>5/1</v>
      </c>
      <c r="O40" s="77">
        <f>+O20+O36+O38</f>
        <v>35</v>
      </c>
      <c r="P40" s="76">
        <f>+P20+P36+P38</f>
        <v>55</v>
      </c>
      <c r="Q40" s="15">
        <f>+Q20+Q36+Q38</f>
        <v>32</v>
      </c>
      <c r="R40" s="14" t="str">
        <f>COUNTIF(R6:R38,"v")&amp;"/"&amp;(COUNTIF(R6:R38,"gyj")+COUNTIF(R6:R38,"ai"))</f>
        <v>3/2</v>
      </c>
      <c r="S40" s="13"/>
      <c r="T40" s="12">
        <f>+C40+D40+G40+H40+K40+L40+O40+P40</f>
        <v>360</v>
      </c>
      <c r="U40" s="6"/>
      <c r="V40" s="6"/>
    </row>
    <row r="41" spans="1:25" s="9" customFormat="1" ht="13.5" thickBot="1" x14ac:dyDescent="0.25">
      <c r="A41" s="5"/>
      <c r="B41" s="11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  <c r="T41" s="83"/>
      <c r="U41" s="10"/>
      <c r="V41" s="10"/>
    </row>
    <row r="42" spans="1:25" x14ac:dyDescent="0.2">
      <c r="A42" s="5"/>
      <c r="B42" s="8" t="s">
        <v>39</v>
      </c>
      <c r="C42" s="163">
        <f>+C40+D40</f>
        <v>75</v>
      </c>
      <c r="D42" s="163"/>
      <c r="E42" s="163"/>
      <c r="F42" s="163"/>
      <c r="G42" s="163">
        <f>+G40+H40</f>
        <v>105</v>
      </c>
      <c r="H42" s="163"/>
      <c r="I42" s="163"/>
      <c r="J42" s="163"/>
      <c r="K42" s="163">
        <f>+K40+L40</f>
        <v>90</v>
      </c>
      <c r="L42" s="163"/>
      <c r="M42" s="163"/>
      <c r="N42" s="163"/>
      <c r="O42" s="163">
        <f>+O40+P40</f>
        <v>90</v>
      </c>
      <c r="P42" s="163"/>
      <c r="Q42" s="163"/>
      <c r="R42" s="163"/>
      <c r="S42" s="85"/>
      <c r="T42" s="7"/>
      <c r="U42" s="6"/>
      <c r="V42" s="6"/>
    </row>
    <row r="43" spans="1:25" ht="13.5" thickBot="1" x14ac:dyDescent="0.25">
      <c r="A43" s="5"/>
      <c r="B43" s="4" t="s">
        <v>40</v>
      </c>
      <c r="C43" s="161">
        <f>+E40</f>
        <v>27</v>
      </c>
      <c r="D43" s="161"/>
      <c r="E43" s="161"/>
      <c r="F43" s="161"/>
      <c r="G43" s="161">
        <f>+I40</f>
        <v>28</v>
      </c>
      <c r="H43" s="161"/>
      <c r="I43" s="161"/>
      <c r="J43" s="161"/>
      <c r="K43" s="161">
        <f>+M40</f>
        <v>33</v>
      </c>
      <c r="L43" s="161"/>
      <c r="M43" s="161"/>
      <c r="N43" s="161"/>
      <c r="O43" s="161">
        <f>+Q40</f>
        <v>32</v>
      </c>
      <c r="P43" s="161"/>
      <c r="Q43" s="161"/>
      <c r="R43" s="161"/>
      <c r="S43" s="3"/>
      <c r="T43" s="2">
        <f>+C43+G43+K43+O43</f>
        <v>120</v>
      </c>
    </row>
    <row r="45" spans="1:25" x14ac:dyDescent="0.2">
      <c r="B45" s="81" t="s">
        <v>41</v>
      </c>
    </row>
  </sheetData>
  <mergeCells count="25">
    <mergeCell ref="C43:F43"/>
    <mergeCell ref="G43:J43"/>
    <mergeCell ref="K43:N43"/>
    <mergeCell ref="O43:R43"/>
    <mergeCell ref="A39:S39"/>
    <mergeCell ref="C42:F42"/>
    <mergeCell ref="G42:J42"/>
    <mergeCell ref="K42:N42"/>
    <mergeCell ref="O42:R42"/>
    <mergeCell ref="A37:S37"/>
    <mergeCell ref="C2:J2"/>
    <mergeCell ref="K2:R2"/>
    <mergeCell ref="A5:T5"/>
    <mergeCell ref="A20:B20"/>
    <mergeCell ref="T2:T4"/>
    <mergeCell ref="C3:F3"/>
    <mergeCell ref="G3:J3"/>
    <mergeCell ref="K3:N3"/>
    <mergeCell ref="O3:R3"/>
    <mergeCell ref="S2:S4"/>
    <mergeCell ref="A36:B36"/>
    <mergeCell ref="A21:S21"/>
    <mergeCell ref="A22:T22"/>
    <mergeCell ref="A2:A4"/>
    <mergeCell ref="B2:B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óraterv</vt:lpstr>
      <vt:lpstr>óraterv!Nyomtatási_terület</vt:lpstr>
    </vt:vector>
  </TitlesOfParts>
  <Manager/>
  <Company>SzTOAIGD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</dc:creator>
  <cp:keywords/>
  <dc:description/>
  <cp:lastModifiedBy>Matos László</cp:lastModifiedBy>
  <cp:revision/>
  <dcterms:created xsi:type="dcterms:W3CDTF">2012-12-19T20:11:04Z</dcterms:created>
  <dcterms:modified xsi:type="dcterms:W3CDTF">2019-05-29T10:46:37Z</dcterms:modified>
  <cp:category/>
  <cp:contentStatus/>
</cp:coreProperties>
</file>